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weboldal\Állami légiközlekedés\"/>
    </mc:Choice>
  </mc:AlternateContent>
  <bookViews>
    <workbookView xWindow="0" yWindow="0" windowWidth="6780" windowHeight="0" tabRatio="692" activeTab="8"/>
  </bookViews>
  <sheets>
    <sheet name="ÁLK_ALAPOZÓ" sheetId="7" r:id="rId1"/>
    <sheet name="LJV_RGV" sheetId="12" r:id="rId2"/>
    <sheet name="LJV_HEV" sheetId="20" r:id="rId3"/>
    <sheet name="KRI_ATC" sheetId="13" r:id="rId4"/>
    <sheet name="KRI_ADC" sheetId="19" r:id="rId5"/>
    <sheet name="KRM_AVI" sheetId="24" r:id="rId6"/>
    <sheet name="KRM_RSH" sheetId="25" r:id="rId7"/>
    <sheet name="Elotanulmanyi rend" sheetId="15" r:id="rId8"/>
    <sheet name="Gyak_rep kovetelmenyek" sheetId="23" r:id="rId9"/>
  </sheets>
  <definedNames>
    <definedName name="_1A83.2_1" localSheetId="7">#REF!</definedName>
    <definedName name="_1A83.2_1" localSheetId="8">#REF!</definedName>
    <definedName name="_1A83.2_1" localSheetId="4">#REF!</definedName>
    <definedName name="_1A83.2_1" localSheetId="3">#REF!</definedName>
    <definedName name="_1A83.2_1" localSheetId="5">#REF!</definedName>
    <definedName name="_1A83.2_1" localSheetId="6">#REF!</definedName>
    <definedName name="_1A83.2_1" localSheetId="2">#REF!</definedName>
    <definedName name="_1A83.2_1" localSheetId="1">#REF!</definedName>
    <definedName name="_1A83.2_1">#REF!</definedName>
    <definedName name="_2A83.2_2" localSheetId="7">#REF!</definedName>
    <definedName name="_2A83.2_2" localSheetId="8">#REF!</definedName>
    <definedName name="_2A83.2_2" localSheetId="4">#REF!</definedName>
    <definedName name="_2A83.2_2" localSheetId="3">#REF!</definedName>
    <definedName name="_2A83.2_2" localSheetId="5">#REF!</definedName>
    <definedName name="_2A83.2_2" localSheetId="6">#REF!</definedName>
    <definedName name="_2A83.2_2" localSheetId="2">#REF!</definedName>
    <definedName name="_2A83.2_2" localSheetId="1">#REF!</definedName>
    <definedName name="_2A83.2_2">#REF!</definedName>
    <definedName name="_3A83.2_3" localSheetId="7">#REF!</definedName>
    <definedName name="_3A83.2_3" localSheetId="8">#REF!</definedName>
    <definedName name="_3A83.2_3" localSheetId="4">#REF!</definedName>
    <definedName name="_3A83.2_3" localSheetId="3">#REF!</definedName>
    <definedName name="_3A83.2_3" localSheetId="5">#REF!</definedName>
    <definedName name="_3A83.2_3" localSheetId="6">#REF!</definedName>
    <definedName name="_3A83.2_3" localSheetId="2">#REF!</definedName>
    <definedName name="_3A83.2_3" localSheetId="1">#REF!</definedName>
    <definedName name="_3A83.2_3">#REF!</definedName>
    <definedName name="_4A83.2_4" localSheetId="7">#REF!</definedName>
    <definedName name="_4A83.2_4" localSheetId="8">#REF!</definedName>
    <definedName name="_4A83.2_4" localSheetId="4">#REF!</definedName>
    <definedName name="_4A83.2_4" localSheetId="3">#REF!</definedName>
    <definedName name="_4A83.2_4" localSheetId="5">#REF!</definedName>
    <definedName name="_4A83.2_4" localSheetId="6">#REF!</definedName>
    <definedName name="_4A83.2_4" localSheetId="2">#REF!</definedName>
    <definedName name="_4A83.2_4" localSheetId="1">#REF!</definedName>
    <definedName name="_4A83.2_4">#REF!</definedName>
    <definedName name="_ieiehfiuwehiugvh" localSheetId="8">#REF!</definedName>
    <definedName name="_ieiehfiuwehiugvh" localSheetId="5">#REF!</definedName>
    <definedName name="_ieiehfiuwehiugvh" localSheetId="6">#REF!</definedName>
    <definedName name="_ieiehfiuwehiugvh">#REF!</definedName>
    <definedName name="_LJVRGVII" localSheetId="8">#REF!</definedName>
    <definedName name="_LJVRGVII" localSheetId="4">#REF!</definedName>
    <definedName name="_LJVRGVII" localSheetId="5">#REF!</definedName>
    <definedName name="_LJVRGVII" localSheetId="6">#REF!</definedName>
    <definedName name="_LJVRGVII" localSheetId="2">#REF!</definedName>
    <definedName name="_LJVRGVII">#REF!</definedName>
    <definedName name="_Toc192434765" localSheetId="8">'Gyak_rep kovetelmenyek'!$A$9</definedName>
    <definedName name="A83.2" localSheetId="7">#REF!</definedName>
    <definedName name="A83.2" localSheetId="8">#REF!</definedName>
    <definedName name="A83.2" localSheetId="4">#REF!</definedName>
    <definedName name="A83.2" localSheetId="3">#REF!</definedName>
    <definedName name="A83.2" localSheetId="5">#REF!</definedName>
    <definedName name="A83.2" localSheetId="6">#REF!</definedName>
    <definedName name="A83.2" localSheetId="2">#REF!</definedName>
    <definedName name="A83.2" localSheetId="1">#REF!</definedName>
    <definedName name="A83.2">#REF!</definedName>
    <definedName name="afsdgerg" localSheetId="8">#REF!</definedName>
    <definedName name="afsdgerg" localSheetId="4">#REF!</definedName>
    <definedName name="afsdgerg" localSheetId="5">#REF!</definedName>
    <definedName name="afsdgerg" localSheetId="6">#REF!</definedName>
    <definedName name="afsdgerg" localSheetId="2">#REF!</definedName>
    <definedName name="afsdgerg">#REF!</definedName>
    <definedName name="Avionika" localSheetId="8">#REF!</definedName>
    <definedName name="Avionika" localSheetId="4">#REF!</definedName>
    <definedName name="Avionika" localSheetId="5">#REF!</definedName>
    <definedName name="Avionika" localSheetId="6">#REF!</definedName>
    <definedName name="Avionika" localSheetId="2">#REF!</definedName>
    <definedName name="Avionika">#REF!</definedName>
    <definedName name="df" localSheetId="8">#REF!</definedName>
    <definedName name="df" localSheetId="5">#REF!</definedName>
    <definedName name="df" localSheetId="6">#REF!</definedName>
    <definedName name="df">#REF!</definedName>
    <definedName name="éqlwdjpwoq" localSheetId="8">#REF!</definedName>
    <definedName name="éqlwdjpwoq" localSheetId="5">#REF!</definedName>
    <definedName name="éqlwdjpwoq" localSheetId="6">#REF!</definedName>
    <definedName name="éqlwdjpwoq">#REF!</definedName>
    <definedName name="másol" localSheetId="7">#REF!</definedName>
    <definedName name="másol" localSheetId="8">#REF!</definedName>
    <definedName name="másol" localSheetId="4">#REF!</definedName>
    <definedName name="másol" localSheetId="3">#REF!</definedName>
    <definedName name="másol" localSheetId="5">#REF!</definedName>
    <definedName name="másol" localSheetId="6">#REF!</definedName>
    <definedName name="másol" localSheetId="2">#REF!</definedName>
    <definedName name="másol" localSheetId="1">#REF!</definedName>
    <definedName name="másol">#REF!</definedName>
    <definedName name="_xlnm.Print_Area" localSheetId="0">ÁLK_ALAPOZÓ!$A$1:$BE$129</definedName>
    <definedName name="_xlnm.Print_Area" localSheetId="4">KRI_ADC!$A$1:$BE$67</definedName>
    <definedName name="_xlnm.Print_Area" localSheetId="3">KRI_ATC!$A$1:$BE$68</definedName>
    <definedName name="_xlnm.Print_Area" localSheetId="5">KRM_AVI!$A$1:$BE$68</definedName>
    <definedName name="_xlnm.Print_Area" localSheetId="6">KRM_RSH!$A$1:$BE$65</definedName>
    <definedName name="_xlnm.Print_Area" localSheetId="2">LJV_HEV!$A$1:$BE$71</definedName>
    <definedName name="_xlnm.Print_Area" localSheetId="1">LJV_RGV!$A$1:$BE$71</definedName>
    <definedName name="Print_Area" localSheetId="0">ÁLK_ALAPOZÓ!$A$1:$BE$129</definedName>
    <definedName name="Print_Area" localSheetId="7">'Elotanulmanyi rend'!$A$1:$E$114</definedName>
    <definedName name="Print_Area" localSheetId="8">'Gyak_rep kovetelmenyek'!$A$1:$A$21</definedName>
    <definedName name="Print_Area" localSheetId="4">KRI_ADC!$A$1:$BE$67</definedName>
    <definedName name="Print_Area" localSheetId="3">KRI_ATC!$A$1:$BE$68</definedName>
    <definedName name="Print_Area" localSheetId="5">KRM_AVI!$A$1:$BE$68</definedName>
    <definedName name="Print_Area" localSheetId="6">KRM_RSH!$A$1:$BE$65</definedName>
    <definedName name="Print_Area" localSheetId="2">LJV_HEV!$A$1:$BE$71</definedName>
    <definedName name="Print_Area" localSheetId="1">LJV_RGV!$A$1:$BE$71</definedName>
    <definedName name="rv" localSheetId="8">#REF!</definedName>
    <definedName name="rv" localSheetId="4">#REF!</definedName>
    <definedName name="rv" localSheetId="5">#REF!</definedName>
    <definedName name="rv" localSheetId="6">#REF!</definedName>
    <definedName name="rv" localSheetId="2">#REF!</definedName>
    <definedName name="rv">#REF!</definedName>
    <definedName name="SHM" localSheetId="8">#REF!</definedName>
    <definedName name="SHM" localSheetId="4">#REF!</definedName>
    <definedName name="SHM" localSheetId="5">#REF!</definedName>
    <definedName name="SHM" localSheetId="6">#REF!</definedName>
    <definedName name="SHM" localSheetId="2">#REF!</definedName>
    <definedName name="SHM">#REF!</definedName>
    <definedName name="wuqgd" localSheetId="8">#REF!</definedName>
    <definedName name="wuqgd" localSheetId="5">#REF!</definedName>
    <definedName name="wuqgd" localSheetId="6">#REF!</definedName>
    <definedName name="wuqgd">#REF!</definedName>
  </definedNames>
  <calcPr calcId="162913"/>
</workbook>
</file>

<file path=xl/calcChain.xml><?xml version="1.0" encoding="utf-8"?>
<calcChain xmlns="http://schemas.openxmlformats.org/spreadsheetml/2006/main">
  <c r="BE10" i="25" l="1"/>
  <c r="BD10" i="25"/>
  <c r="BC10" i="25"/>
  <c r="BB10" i="25"/>
  <c r="BA10" i="25"/>
  <c r="AZ10" i="25"/>
  <c r="AX10" i="25"/>
  <c r="AW10" i="25"/>
  <c r="AV10" i="25"/>
  <c r="AU10" i="25"/>
  <c r="AT10" i="25"/>
  <c r="AR10" i="25"/>
  <c r="AQ10" i="25"/>
  <c r="AP10" i="25"/>
  <c r="AO10" i="25"/>
  <c r="AN10" i="25"/>
  <c r="AL10" i="25"/>
  <c r="AK10" i="25"/>
  <c r="AJ10" i="25"/>
  <c r="AI10" i="25"/>
  <c r="AH10" i="25"/>
  <c r="AF10" i="25"/>
  <c r="AE10" i="25"/>
  <c r="AD10" i="25"/>
  <c r="AC10" i="25"/>
  <c r="AB10" i="25"/>
  <c r="Z10" i="25"/>
  <c r="Y10" i="25"/>
  <c r="X10" i="25"/>
  <c r="W10" i="25"/>
  <c r="V10" i="25"/>
  <c r="BE10" i="24"/>
  <c r="BD10" i="24"/>
  <c r="BC10" i="24"/>
  <c r="BB10" i="24"/>
  <c r="BA10" i="24"/>
  <c r="AZ10" i="24"/>
  <c r="AX10" i="24"/>
  <c r="AW10" i="24"/>
  <c r="AV10" i="24"/>
  <c r="AU10" i="24"/>
  <c r="AT10" i="24"/>
  <c r="AR10" i="24"/>
  <c r="AQ10" i="24"/>
  <c r="AP10" i="24"/>
  <c r="AO10" i="24"/>
  <c r="AN10" i="24"/>
  <c r="AL10" i="24"/>
  <c r="AK10" i="24"/>
  <c r="AJ10" i="24"/>
  <c r="AI10" i="24"/>
  <c r="AH10" i="24"/>
  <c r="AF10" i="24"/>
  <c r="AE10" i="24"/>
  <c r="AD10" i="24"/>
  <c r="AC10" i="24"/>
  <c r="AB10" i="24"/>
  <c r="Y10" i="24"/>
  <c r="X10" i="24"/>
  <c r="W10" i="24"/>
  <c r="V10" i="24"/>
  <c r="AZ13" i="13" l="1"/>
  <c r="AZ14" i="13"/>
  <c r="AZ15" i="13"/>
  <c r="AZ16" i="13"/>
  <c r="AK73" i="7" l="1"/>
  <c r="AI73" i="7"/>
  <c r="Y73" i="7"/>
  <c r="W73" i="7"/>
  <c r="Y72" i="7"/>
  <c r="W72" i="7"/>
  <c r="W45" i="7" l="1"/>
  <c r="BB13" i="12" l="1"/>
  <c r="AZ13" i="12"/>
  <c r="BD13" i="12"/>
  <c r="AK112" i="7"/>
  <c r="AI112" i="7"/>
  <c r="AE111" i="7"/>
  <c r="AC111" i="7"/>
  <c r="AK110" i="7"/>
  <c r="AI110" i="7"/>
  <c r="AK106" i="7"/>
  <c r="AI106" i="7"/>
  <c r="AK105" i="7"/>
  <c r="AI105" i="7"/>
  <c r="AK97" i="7"/>
  <c r="AI97" i="7"/>
  <c r="W97" i="7"/>
  <c r="Y97" i="7"/>
  <c r="AC97" i="7"/>
  <c r="AE97" i="7"/>
  <c r="AO97" i="7"/>
  <c r="AQ97" i="7"/>
  <c r="AU97" i="7"/>
  <c r="AW97" i="7"/>
  <c r="W98" i="7"/>
  <c r="Y98" i="7"/>
  <c r="AC98" i="7"/>
  <c r="AE98" i="7"/>
  <c r="AI98" i="7"/>
  <c r="AK98" i="7"/>
  <c r="AO98" i="7"/>
  <c r="AQ98" i="7"/>
  <c r="AU98" i="7"/>
  <c r="AW98" i="7"/>
  <c r="W99" i="7"/>
  <c r="Y99" i="7"/>
  <c r="AC99" i="7"/>
  <c r="AE99" i="7"/>
  <c r="AI99" i="7"/>
  <c r="AK99" i="7"/>
  <c r="AO99" i="7"/>
  <c r="AQ99" i="7"/>
  <c r="AU99" i="7"/>
  <c r="AW99" i="7"/>
  <c r="W100" i="7"/>
  <c r="Y100" i="7"/>
  <c r="AC100" i="7"/>
  <c r="AE100" i="7"/>
  <c r="AI100" i="7"/>
  <c r="AK100" i="7"/>
  <c r="AO100" i="7"/>
  <c r="AQ100" i="7"/>
  <c r="AU100" i="7"/>
  <c r="AW100" i="7"/>
  <c r="W101" i="7"/>
  <c r="Y101" i="7"/>
  <c r="AC101" i="7"/>
  <c r="AE101" i="7"/>
  <c r="AI101" i="7"/>
  <c r="AK101" i="7"/>
  <c r="AO101" i="7"/>
  <c r="AQ101" i="7"/>
  <c r="AU101" i="7"/>
  <c r="AW101" i="7"/>
  <c r="W102" i="7"/>
  <c r="Y102" i="7"/>
  <c r="AC102" i="7"/>
  <c r="AE102" i="7"/>
  <c r="AI102" i="7"/>
  <c r="AK102" i="7"/>
  <c r="AO102" i="7"/>
  <c r="AQ102" i="7"/>
  <c r="AU102" i="7"/>
  <c r="AW102" i="7"/>
  <c r="W103" i="7"/>
  <c r="Y103" i="7"/>
  <c r="AC103" i="7"/>
  <c r="AE103" i="7"/>
  <c r="AI103" i="7"/>
  <c r="AK103" i="7"/>
  <c r="AO103" i="7"/>
  <c r="AQ103" i="7"/>
  <c r="AU103" i="7"/>
  <c r="AW103" i="7"/>
  <c r="W104" i="7"/>
  <c r="Y104" i="7"/>
  <c r="AC104" i="7"/>
  <c r="AE104" i="7"/>
  <c r="AI104" i="7"/>
  <c r="AK104" i="7"/>
  <c r="AO104" i="7"/>
  <c r="AQ104" i="7"/>
  <c r="AU104" i="7"/>
  <c r="AW104" i="7"/>
  <c r="W105" i="7"/>
  <c r="Y105" i="7"/>
  <c r="AC105" i="7"/>
  <c r="AE105" i="7"/>
  <c r="AO105" i="7"/>
  <c r="AQ105" i="7"/>
  <c r="AU105" i="7"/>
  <c r="AW105" i="7"/>
  <c r="W106" i="7"/>
  <c r="Y106" i="7"/>
  <c r="AC106" i="7"/>
  <c r="AE106" i="7"/>
  <c r="AO106" i="7"/>
  <c r="AQ106" i="7"/>
  <c r="AU106" i="7"/>
  <c r="AW106" i="7"/>
  <c r="W107" i="7"/>
  <c r="Y107" i="7"/>
  <c r="AC107" i="7"/>
  <c r="AE107" i="7"/>
  <c r="AI107" i="7"/>
  <c r="AK107" i="7"/>
  <c r="AO107" i="7"/>
  <c r="AQ107" i="7"/>
  <c r="AU107" i="7"/>
  <c r="AW107" i="7"/>
  <c r="W108" i="7"/>
  <c r="Y108" i="7"/>
  <c r="AC108" i="7"/>
  <c r="AE108" i="7"/>
  <c r="AI108" i="7"/>
  <c r="AK108" i="7"/>
  <c r="AO108" i="7"/>
  <c r="AQ108" i="7"/>
  <c r="AU108" i="7"/>
  <c r="AW108" i="7"/>
  <c r="W109" i="7"/>
  <c r="Y109" i="7"/>
  <c r="AC109" i="7"/>
  <c r="AE109" i="7"/>
  <c r="AI109" i="7"/>
  <c r="AK109" i="7"/>
  <c r="AO109" i="7"/>
  <c r="AQ109" i="7"/>
  <c r="AU109" i="7"/>
  <c r="AW109" i="7"/>
  <c r="W110" i="7"/>
  <c r="Y110" i="7"/>
  <c r="AC110" i="7"/>
  <c r="AE110" i="7"/>
  <c r="AO110" i="7"/>
  <c r="AQ110" i="7"/>
  <c r="AU110" i="7"/>
  <c r="AW110" i="7"/>
  <c r="W111" i="7"/>
  <c r="Y111" i="7"/>
  <c r="AI111" i="7"/>
  <c r="AK111" i="7"/>
  <c r="AO111" i="7"/>
  <c r="AQ111" i="7"/>
  <c r="AU111" i="7"/>
  <c r="AW111" i="7"/>
  <c r="W112" i="7"/>
  <c r="Y112" i="7"/>
  <c r="AC112" i="7"/>
  <c r="AE112" i="7"/>
  <c r="AO112" i="7"/>
  <c r="AQ112" i="7"/>
  <c r="AU112" i="7"/>
  <c r="AW112" i="7"/>
  <c r="E96" i="7"/>
  <c r="G96" i="7"/>
  <c r="K96" i="7"/>
  <c r="M96" i="7"/>
  <c r="Q96" i="7"/>
  <c r="S96" i="7"/>
  <c r="W96" i="7"/>
  <c r="Y96" i="7"/>
  <c r="AC96" i="7"/>
  <c r="AE96" i="7"/>
  <c r="AI96" i="7"/>
  <c r="AK96" i="7"/>
  <c r="AO96" i="7"/>
  <c r="AQ96" i="7"/>
  <c r="AU96" i="7"/>
  <c r="AW96" i="7"/>
  <c r="E97" i="7"/>
  <c r="G97" i="7"/>
  <c r="K97" i="7"/>
  <c r="M97" i="7"/>
  <c r="Q97" i="7"/>
  <c r="S97" i="7"/>
  <c r="E98" i="7"/>
  <c r="G98" i="7"/>
  <c r="K98" i="7"/>
  <c r="M98" i="7"/>
  <c r="Q98" i="7"/>
  <c r="S98" i="7"/>
  <c r="E99" i="7"/>
  <c r="G99" i="7"/>
  <c r="K99" i="7"/>
  <c r="M99" i="7"/>
  <c r="Q99" i="7"/>
  <c r="S99" i="7"/>
  <c r="E100" i="7"/>
  <c r="G100" i="7"/>
  <c r="K100" i="7"/>
  <c r="M100" i="7"/>
  <c r="Q100" i="7"/>
  <c r="S100" i="7"/>
  <c r="E101" i="7"/>
  <c r="G101" i="7"/>
  <c r="K101" i="7"/>
  <c r="M101" i="7"/>
  <c r="Q101" i="7"/>
  <c r="S101" i="7"/>
  <c r="E102" i="7"/>
  <c r="G102" i="7"/>
  <c r="K102" i="7"/>
  <c r="M102" i="7"/>
  <c r="Q102" i="7"/>
  <c r="S102" i="7"/>
  <c r="E103" i="7"/>
  <c r="G103" i="7"/>
  <c r="K103" i="7"/>
  <c r="M103" i="7"/>
  <c r="Q103" i="7"/>
  <c r="S103" i="7"/>
  <c r="E104" i="7"/>
  <c r="G104" i="7"/>
  <c r="K104" i="7"/>
  <c r="M104" i="7"/>
  <c r="Q104" i="7"/>
  <c r="S104" i="7"/>
  <c r="E105" i="7"/>
  <c r="G105" i="7"/>
  <c r="K105" i="7"/>
  <c r="M105" i="7"/>
  <c r="Q105" i="7"/>
  <c r="S105" i="7"/>
  <c r="E106" i="7"/>
  <c r="G106" i="7"/>
  <c r="K106" i="7"/>
  <c r="M106" i="7"/>
  <c r="Q106" i="7"/>
  <c r="S106" i="7"/>
  <c r="E107" i="7"/>
  <c r="G107" i="7"/>
  <c r="K107" i="7"/>
  <c r="M107" i="7"/>
  <c r="Q107" i="7"/>
  <c r="S107" i="7"/>
  <c r="E108" i="7"/>
  <c r="G108" i="7"/>
  <c r="K108" i="7"/>
  <c r="M108" i="7"/>
  <c r="Q108" i="7"/>
  <c r="S108" i="7"/>
  <c r="E109" i="7"/>
  <c r="G109" i="7"/>
  <c r="K109" i="7"/>
  <c r="M109" i="7"/>
  <c r="Q109" i="7"/>
  <c r="S109" i="7"/>
  <c r="E110" i="7"/>
  <c r="G110" i="7"/>
  <c r="K110" i="7"/>
  <c r="M110" i="7"/>
  <c r="Q110" i="7"/>
  <c r="S110" i="7"/>
  <c r="E111" i="7"/>
  <c r="G111" i="7"/>
  <c r="K111" i="7"/>
  <c r="M111" i="7"/>
  <c r="Q111" i="7"/>
  <c r="S111" i="7"/>
  <c r="E112" i="7"/>
  <c r="G112" i="7"/>
  <c r="K112" i="7"/>
  <c r="M112" i="7"/>
  <c r="Q112" i="7"/>
  <c r="S112" i="7"/>
  <c r="G95" i="7"/>
  <c r="E95" i="7"/>
  <c r="M95" i="7"/>
  <c r="K95" i="7"/>
  <c r="S95" i="7"/>
  <c r="Q95" i="7"/>
  <c r="Y95" i="7"/>
  <c r="W95" i="7"/>
  <c r="AW95" i="7"/>
  <c r="AU95" i="7"/>
  <c r="AQ95" i="7"/>
  <c r="AO95" i="7"/>
  <c r="AK95" i="7"/>
  <c r="AI95" i="7"/>
  <c r="AE95" i="7"/>
  <c r="AC95" i="7"/>
  <c r="E94" i="7"/>
  <c r="G94" i="7"/>
  <c r="K94" i="7"/>
  <c r="M94" i="7"/>
  <c r="Q94" i="7"/>
  <c r="S94" i="7"/>
  <c r="W94" i="7"/>
  <c r="Y94" i="7"/>
  <c r="AC94" i="7"/>
  <c r="AE94" i="7"/>
  <c r="AI94" i="7"/>
  <c r="AK94" i="7"/>
  <c r="AO94" i="7"/>
  <c r="AQ94" i="7"/>
  <c r="AU94" i="7"/>
  <c r="AW94" i="7"/>
  <c r="O117" i="7"/>
  <c r="K72" i="7" l="1"/>
  <c r="M72" i="7"/>
  <c r="AW74" i="7"/>
  <c r="AU74" i="7"/>
  <c r="AQ74" i="7"/>
  <c r="AO74" i="7"/>
  <c r="AK74" i="7"/>
  <c r="AI74" i="7"/>
  <c r="AE74" i="7"/>
  <c r="AC74" i="7"/>
  <c r="Y74" i="7"/>
  <c r="W74" i="7"/>
  <c r="S74" i="7"/>
  <c r="Q74" i="7"/>
  <c r="M74" i="7"/>
  <c r="K74" i="7"/>
  <c r="G74" i="7"/>
  <c r="E74" i="7"/>
  <c r="M73" i="7"/>
  <c r="K73" i="7"/>
  <c r="G71" i="7"/>
  <c r="E71" i="7"/>
  <c r="AY64" i="25" l="1"/>
  <c r="AS64" i="25"/>
  <c r="AM64" i="25"/>
  <c r="AG64" i="25"/>
  <c r="AA64" i="25"/>
  <c r="U64" i="25"/>
  <c r="O64" i="25"/>
  <c r="I64" i="25"/>
  <c r="BE64" i="25" s="1"/>
  <c r="AY63" i="25"/>
  <c r="AS63" i="25"/>
  <c r="AM63" i="25"/>
  <c r="AG63" i="25"/>
  <c r="AA63" i="25"/>
  <c r="U63" i="25"/>
  <c r="O63" i="25"/>
  <c r="I63" i="25"/>
  <c r="BE63" i="25" s="1"/>
  <c r="AY62" i="25"/>
  <c r="AS62" i="25"/>
  <c r="AM62" i="25"/>
  <c r="AG62" i="25"/>
  <c r="AA62" i="25"/>
  <c r="U62" i="25"/>
  <c r="O62" i="25"/>
  <c r="I62" i="25"/>
  <c r="BE62" i="25" s="1"/>
  <c r="AY61" i="25"/>
  <c r="AS61" i="25"/>
  <c r="AM61" i="25"/>
  <c r="AG61" i="25"/>
  <c r="AA61" i="25"/>
  <c r="U61" i="25"/>
  <c r="O61" i="25"/>
  <c r="I61" i="25"/>
  <c r="BE61" i="25" s="1"/>
  <c r="AY60" i="25"/>
  <c r="AS60" i="25"/>
  <c r="AM60" i="25"/>
  <c r="AG60" i="25"/>
  <c r="AA60" i="25"/>
  <c r="U60" i="25"/>
  <c r="O60" i="25"/>
  <c r="I60" i="25"/>
  <c r="BE60" i="25" s="1"/>
  <c r="AY59" i="25"/>
  <c r="AS59" i="25"/>
  <c r="AM59" i="25"/>
  <c r="AG59" i="25"/>
  <c r="AA59" i="25"/>
  <c r="U59" i="25"/>
  <c r="O59" i="25"/>
  <c r="I59" i="25"/>
  <c r="BE59" i="25" s="1"/>
  <c r="AY58" i="25"/>
  <c r="AS58" i="25"/>
  <c r="AM58" i="25"/>
  <c r="AG58" i="25"/>
  <c r="AA58" i="25"/>
  <c r="U58" i="25"/>
  <c r="O58" i="25"/>
  <c r="I58" i="25"/>
  <c r="BE58" i="25" s="1"/>
  <c r="AY57" i="25"/>
  <c r="AS57" i="25"/>
  <c r="AM57" i="25"/>
  <c r="AG57" i="25"/>
  <c r="AA57" i="25"/>
  <c r="U57" i="25"/>
  <c r="O57" i="25"/>
  <c r="I57" i="25"/>
  <c r="BE57" i="25" s="1"/>
  <c r="AY56" i="25"/>
  <c r="AS56" i="25"/>
  <c r="AM56" i="25"/>
  <c r="AG56" i="25"/>
  <c r="AA56" i="25"/>
  <c r="U56" i="25"/>
  <c r="O56" i="25"/>
  <c r="I56" i="25"/>
  <c r="BE56" i="25" s="1"/>
  <c r="AY55" i="25"/>
  <c r="AS55" i="25"/>
  <c r="AM55" i="25"/>
  <c r="AG55" i="25"/>
  <c r="AA55" i="25"/>
  <c r="U55" i="25"/>
  <c r="O55" i="25"/>
  <c r="I55" i="25"/>
  <c r="BE55" i="25" s="1"/>
  <c r="AY54" i="25"/>
  <c r="AS54" i="25"/>
  <c r="AM54" i="25"/>
  <c r="AG54" i="25"/>
  <c r="AA54" i="25"/>
  <c r="U54" i="25"/>
  <c r="O54" i="25"/>
  <c r="I54" i="25"/>
  <c r="BE54" i="25" s="1"/>
  <c r="AY53" i="25"/>
  <c r="AY65" i="25" s="1"/>
  <c r="AS53" i="25"/>
  <c r="AS65" i="25" s="1"/>
  <c r="AM53" i="25"/>
  <c r="AM65" i="25" s="1"/>
  <c r="AG53" i="25"/>
  <c r="AG65" i="25" s="1"/>
  <c r="AA53" i="25"/>
  <c r="AA65" i="25" s="1"/>
  <c r="U53" i="25"/>
  <c r="U65" i="25" s="1"/>
  <c r="O53" i="25"/>
  <c r="I53" i="25"/>
  <c r="I65" i="25" s="1"/>
  <c r="AW45" i="25"/>
  <c r="AV45" i="25"/>
  <c r="AU45" i="25"/>
  <c r="AT45" i="25"/>
  <c r="AP45" i="25"/>
  <c r="AQ45" i="25" s="1"/>
  <c r="AN45" i="25"/>
  <c r="AO45" i="25" s="1"/>
  <c r="AJ45" i="25"/>
  <c r="AK45" i="25" s="1"/>
  <c r="AI45" i="25"/>
  <c r="AH45" i="25"/>
  <c r="AD45" i="25"/>
  <c r="AE45" i="25" s="1"/>
  <c r="AB45" i="25"/>
  <c r="AC45" i="25" s="1"/>
  <c r="Y45" i="25"/>
  <c r="X45" i="25"/>
  <c r="W45" i="25"/>
  <c r="V45" i="25"/>
  <c r="BA45" i="25" s="1"/>
  <c r="R45" i="25"/>
  <c r="S45" i="25" s="1"/>
  <c r="Q45" i="25"/>
  <c r="P45" i="25"/>
  <c r="L45" i="25"/>
  <c r="M45" i="25" s="1"/>
  <c r="J45" i="25"/>
  <c r="K45" i="25" s="1"/>
  <c r="F45" i="25"/>
  <c r="E45" i="25"/>
  <c r="D45" i="25"/>
  <c r="BE44" i="25"/>
  <c r="BC44" i="25"/>
  <c r="BB44" i="25"/>
  <c r="BA44" i="25"/>
  <c r="AZ44" i="25"/>
  <c r="AW44" i="25"/>
  <c r="AU44" i="25"/>
  <c r="AQ44" i="25"/>
  <c r="AO44" i="25"/>
  <c r="AK44" i="25"/>
  <c r="AI44" i="25"/>
  <c r="AE44" i="25"/>
  <c r="AC44" i="25"/>
  <c r="Y44" i="25"/>
  <c r="W44" i="25"/>
  <c r="S44" i="25"/>
  <c r="Q44" i="25"/>
  <c r="M44" i="25"/>
  <c r="K44" i="25"/>
  <c r="G44" i="25"/>
  <c r="E44" i="25"/>
  <c r="BE43" i="25"/>
  <c r="BC43" i="25"/>
  <c r="BB43" i="25"/>
  <c r="BA43" i="25"/>
  <c r="AZ43" i="25"/>
  <c r="AW43" i="25"/>
  <c r="BE42" i="25"/>
  <c r="BC42" i="25"/>
  <c r="BB42" i="25"/>
  <c r="BA42" i="25"/>
  <c r="AZ42" i="25"/>
  <c r="AW42" i="25"/>
  <c r="AU42" i="25"/>
  <c r="AQ42" i="25"/>
  <c r="AO42" i="25"/>
  <c r="AK42" i="25"/>
  <c r="AI42" i="25"/>
  <c r="AE42" i="25"/>
  <c r="AC42" i="25"/>
  <c r="Y42" i="25"/>
  <c r="W42" i="25"/>
  <c r="S42" i="25"/>
  <c r="Q42" i="25"/>
  <c r="M42" i="25"/>
  <c r="K42" i="25"/>
  <c r="G42" i="25"/>
  <c r="E42" i="25"/>
  <c r="BE41" i="25"/>
  <c r="BC41" i="25"/>
  <c r="BB41" i="25"/>
  <c r="BA41" i="25"/>
  <c r="AZ41" i="25"/>
  <c r="AW41" i="25"/>
  <c r="AU41" i="25"/>
  <c r="AQ41" i="25"/>
  <c r="AO41" i="25"/>
  <c r="AK41" i="25"/>
  <c r="AI41" i="25"/>
  <c r="AE41" i="25"/>
  <c r="AC41" i="25"/>
  <c r="Y41" i="25"/>
  <c r="W41" i="25"/>
  <c r="S41" i="25"/>
  <c r="Q41" i="25"/>
  <c r="M41" i="25"/>
  <c r="K41" i="25"/>
  <c r="G41" i="25"/>
  <c r="E41" i="25"/>
  <c r="AX38" i="25"/>
  <c r="AV38" i="25"/>
  <c r="AT38" i="25"/>
  <c r="AR38" i="25"/>
  <c r="AP38" i="25"/>
  <c r="AN38" i="25"/>
  <c r="AL38" i="25"/>
  <c r="AJ38" i="25"/>
  <c r="AH38" i="25"/>
  <c r="AF38" i="25"/>
  <c r="AF39" i="25" s="1"/>
  <c r="AD38" i="25"/>
  <c r="AD39" i="25" s="1"/>
  <c r="AD46" i="25" s="1"/>
  <c r="AE46" i="25" s="1"/>
  <c r="AB38" i="25"/>
  <c r="AB39" i="25" s="1"/>
  <c r="Z38" i="25"/>
  <c r="Z39" i="25" s="1"/>
  <c r="X38" i="25"/>
  <c r="X39" i="25" s="1"/>
  <c r="X46" i="25" s="1"/>
  <c r="Y46" i="25" s="1"/>
  <c r="V38" i="25"/>
  <c r="V39" i="25" s="1"/>
  <c r="V46" i="25" s="1"/>
  <c r="W46" i="25" s="1"/>
  <c r="T38" i="25"/>
  <c r="R38" i="25"/>
  <c r="P38" i="25"/>
  <c r="N38" i="25"/>
  <c r="L38" i="25"/>
  <c r="J38" i="25"/>
  <c r="H38" i="25"/>
  <c r="F38" i="25"/>
  <c r="D38" i="25"/>
  <c r="BE37" i="25"/>
  <c r="BD37" i="25"/>
  <c r="BC37" i="25"/>
  <c r="BB37" i="25"/>
  <c r="BA37" i="25"/>
  <c r="AZ37" i="25"/>
  <c r="AW37" i="25"/>
  <c r="AU37" i="25"/>
  <c r="AQ37" i="25"/>
  <c r="AO37" i="25"/>
  <c r="AK37" i="25"/>
  <c r="AI37" i="25"/>
  <c r="AE37" i="25"/>
  <c r="AC37" i="25"/>
  <c r="Y37" i="25"/>
  <c r="W37" i="25"/>
  <c r="S37" i="25"/>
  <c r="Q37" i="25"/>
  <c r="M37" i="25"/>
  <c r="K37" i="25"/>
  <c r="G37" i="25"/>
  <c r="E37" i="25"/>
  <c r="BE36" i="25"/>
  <c r="BD36" i="25"/>
  <c r="BC36" i="25"/>
  <c r="BB36" i="25"/>
  <c r="BA36" i="25"/>
  <c r="AZ36" i="25"/>
  <c r="AW36" i="25"/>
  <c r="AU36" i="25"/>
  <c r="AQ36" i="25"/>
  <c r="AO36" i="25"/>
  <c r="AK36" i="25"/>
  <c r="AI36" i="25"/>
  <c r="AE36" i="25"/>
  <c r="AC36" i="25"/>
  <c r="Y36" i="25"/>
  <c r="W36" i="25"/>
  <c r="S36" i="25"/>
  <c r="Q36" i="25"/>
  <c r="M36" i="25"/>
  <c r="K36" i="25"/>
  <c r="G36" i="25"/>
  <c r="E36" i="25"/>
  <c r="BE35" i="25"/>
  <c r="BD35" i="25"/>
  <c r="BC35" i="25"/>
  <c r="BB35" i="25"/>
  <c r="BA35" i="25"/>
  <c r="AZ35" i="25"/>
  <c r="AW35" i="25"/>
  <c r="AU35" i="25"/>
  <c r="AQ35" i="25"/>
  <c r="AO35" i="25"/>
  <c r="AK35" i="25"/>
  <c r="AI35" i="25"/>
  <c r="AE35" i="25"/>
  <c r="AC35" i="25"/>
  <c r="Y35" i="25"/>
  <c r="W35" i="25"/>
  <c r="S35" i="25"/>
  <c r="Q35" i="25"/>
  <c r="M35" i="25"/>
  <c r="K35" i="25"/>
  <c r="G35" i="25"/>
  <c r="E35" i="25"/>
  <c r="BE34" i="25"/>
  <c r="BD34" i="25"/>
  <c r="BC34" i="25"/>
  <c r="BB34" i="25"/>
  <c r="BA34" i="25"/>
  <c r="AZ34" i="25"/>
  <c r="AW34" i="25"/>
  <c r="AU34" i="25"/>
  <c r="AQ34" i="25"/>
  <c r="AO34" i="25"/>
  <c r="AK34" i="25"/>
  <c r="AI34" i="25"/>
  <c r="AE34" i="25"/>
  <c r="AC34" i="25"/>
  <c r="Y34" i="25"/>
  <c r="W34" i="25"/>
  <c r="S34" i="25"/>
  <c r="Q34" i="25"/>
  <c r="M34" i="25"/>
  <c r="K34" i="25"/>
  <c r="G34" i="25"/>
  <c r="E34" i="25"/>
  <c r="BE33" i="25"/>
  <c r="BD33" i="25"/>
  <c r="BC33" i="25"/>
  <c r="BB33" i="25"/>
  <c r="BA33" i="25"/>
  <c r="AZ33" i="25"/>
  <c r="AW33" i="25"/>
  <c r="AU33" i="25"/>
  <c r="AQ33" i="25"/>
  <c r="AO33" i="25"/>
  <c r="AK33" i="25"/>
  <c r="AI33" i="25"/>
  <c r="AE33" i="25"/>
  <c r="AC33" i="25"/>
  <c r="Y33" i="25"/>
  <c r="W33" i="25"/>
  <c r="S33" i="25"/>
  <c r="Q33" i="25"/>
  <c r="M33" i="25"/>
  <c r="K33" i="25"/>
  <c r="G33" i="25"/>
  <c r="E33" i="25"/>
  <c r="BE32" i="25"/>
  <c r="BD32" i="25"/>
  <c r="BC32" i="25"/>
  <c r="BB32" i="25"/>
  <c r="BA32" i="25"/>
  <c r="AZ32" i="25"/>
  <c r="AW32" i="25"/>
  <c r="AU32" i="25"/>
  <c r="AQ32" i="25"/>
  <c r="AO32" i="25"/>
  <c r="AK32" i="25"/>
  <c r="AI32" i="25"/>
  <c r="AE32" i="25"/>
  <c r="AC32" i="25"/>
  <c r="Y32" i="25"/>
  <c r="W32" i="25"/>
  <c r="S32" i="25"/>
  <c r="Q32" i="25"/>
  <c r="M32" i="25"/>
  <c r="K32" i="25"/>
  <c r="G32" i="25"/>
  <c r="E32" i="25"/>
  <c r="BE31" i="25"/>
  <c r="BD31" i="25"/>
  <c r="BC31" i="25"/>
  <c r="BB31" i="25"/>
  <c r="BA31" i="25"/>
  <c r="AZ31" i="25"/>
  <c r="AW31" i="25"/>
  <c r="AU31" i="25"/>
  <c r="AQ31" i="25"/>
  <c r="AO31" i="25"/>
  <c r="AK31" i="25"/>
  <c r="AI31" i="25"/>
  <c r="AE31" i="25"/>
  <c r="AC31" i="25"/>
  <c r="Y31" i="25"/>
  <c r="W31" i="25"/>
  <c r="S31" i="25"/>
  <c r="Q31" i="25"/>
  <c r="M31" i="25"/>
  <c r="K31" i="25"/>
  <c r="G31" i="25"/>
  <c r="E31" i="25"/>
  <c r="BE30" i="25"/>
  <c r="BD30" i="25"/>
  <c r="BC30" i="25"/>
  <c r="BB30" i="25"/>
  <c r="BA30" i="25"/>
  <c r="AZ30" i="25"/>
  <c r="AW30" i="25"/>
  <c r="AU30" i="25"/>
  <c r="AQ30" i="25"/>
  <c r="AO30" i="25"/>
  <c r="AK30" i="25"/>
  <c r="AI30" i="25"/>
  <c r="AE30" i="25"/>
  <c r="AC30" i="25"/>
  <c r="Y30" i="25"/>
  <c r="W30" i="25"/>
  <c r="S30" i="25"/>
  <c r="Q30" i="25"/>
  <c r="M30" i="25"/>
  <c r="K30" i="25"/>
  <c r="G30" i="25"/>
  <c r="E30" i="25"/>
  <c r="BE29" i="25"/>
  <c r="BD29" i="25"/>
  <c r="BC29" i="25"/>
  <c r="BB29" i="25"/>
  <c r="BA29" i="25"/>
  <c r="AZ29" i="25"/>
  <c r="AW29" i="25"/>
  <c r="AU29" i="25"/>
  <c r="AQ29" i="25"/>
  <c r="AO29" i="25"/>
  <c r="AK29" i="25"/>
  <c r="AI29" i="25"/>
  <c r="AE29" i="25"/>
  <c r="AC29" i="25"/>
  <c r="Y29" i="25"/>
  <c r="W29" i="25"/>
  <c r="S29" i="25"/>
  <c r="Q29" i="25"/>
  <c r="M29" i="25"/>
  <c r="K29" i="25"/>
  <c r="G29" i="25"/>
  <c r="E29" i="25"/>
  <c r="BE28" i="25"/>
  <c r="BD28" i="25"/>
  <c r="BC28" i="25"/>
  <c r="BB28" i="25"/>
  <c r="BA28" i="25"/>
  <c r="AZ28" i="25"/>
  <c r="AW28" i="25"/>
  <c r="AU28" i="25"/>
  <c r="AQ28" i="25"/>
  <c r="AO28" i="25"/>
  <c r="AK28" i="25"/>
  <c r="AI28" i="25"/>
  <c r="AE28" i="25"/>
  <c r="AC28" i="25"/>
  <c r="Y28" i="25"/>
  <c r="W28" i="25"/>
  <c r="S28" i="25"/>
  <c r="Q28" i="25"/>
  <c r="M28" i="25"/>
  <c r="K28" i="25"/>
  <c r="G28" i="25"/>
  <c r="E28" i="25"/>
  <c r="BE27" i="25"/>
  <c r="BD27" i="25"/>
  <c r="BC27" i="25"/>
  <c r="BB27" i="25"/>
  <c r="BA27" i="25"/>
  <c r="AZ27" i="25"/>
  <c r="AW27" i="25"/>
  <c r="AU27" i="25"/>
  <c r="AQ27" i="25"/>
  <c r="AO27" i="25"/>
  <c r="AK27" i="25"/>
  <c r="AI27" i="25"/>
  <c r="AE27" i="25"/>
  <c r="AC27" i="25"/>
  <c r="Y27" i="25"/>
  <c r="W27" i="25"/>
  <c r="S27" i="25"/>
  <c r="Q27" i="25"/>
  <c r="M27" i="25"/>
  <c r="K27" i="25"/>
  <c r="G27" i="25"/>
  <c r="E27" i="25"/>
  <c r="BE26" i="25"/>
  <c r="BD26" i="25"/>
  <c r="BC26" i="25"/>
  <c r="BB26" i="25"/>
  <c r="BA26" i="25"/>
  <c r="AZ26" i="25"/>
  <c r="AW26" i="25"/>
  <c r="AU26" i="25"/>
  <c r="AQ26" i="25"/>
  <c r="AO26" i="25"/>
  <c r="AK26" i="25"/>
  <c r="AI26" i="25"/>
  <c r="AE26" i="25"/>
  <c r="AC26" i="25"/>
  <c r="Y26" i="25"/>
  <c r="W26" i="25"/>
  <c r="S26" i="25"/>
  <c r="Q26" i="25"/>
  <c r="M26" i="25"/>
  <c r="K26" i="25"/>
  <c r="G26" i="25"/>
  <c r="E26" i="25"/>
  <c r="BE25" i="25"/>
  <c r="BD25" i="25"/>
  <c r="BC25" i="25"/>
  <c r="BB25" i="25"/>
  <c r="BA25" i="25"/>
  <c r="AZ25" i="25"/>
  <c r="AW25" i="25"/>
  <c r="AU25" i="25"/>
  <c r="AQ25" i="25"/>
  <c r="AO25" i="25"/>
  <c r="AK25" i="25"/>
  <c r="AI25" i="25"/>
  <c r="AE25" i="25"/>
  <c r="AC25" i="25"/>
  <c r="Y25" i="25"/>
  <c r="W25" i="25"/>
  <c r="S25" i="25"/>
  <c r="Q25" i="25"/>
  <c r="M25" i="25"/>
  <c r="K25" i="25"/>
  <c r="G25" i="25"/>
  <c r="E25" i="25"/>
  <c r="BE24" i="25"/>
  <c r="BD24" i="25"/>
  <c r="BC24" i="25"/>
  <c r="BB24" i="25"/>
  <c r="BA24" i="25"/>
  <c r="AZ24" i="25"/>
  <c r="AW24" i="25"/>
  <c r="AU24" i="25"/>
  <c r="AQ24" i="25"/>
  <c r="AO24" i="25"/>
  <c r="AK24" i="25"/>
  <c r="AI24" i="25"/>
  <c r="AE24" i="25"/>
  <c r="AC24" i="25"/>
  <c r="Y24" i="25"/>
  <c r="W24" i="25"/>
  <c r="S24" i="25"/>
  <c r="Q24" i="25"/>
  <c r="M24" i="25"/>
  <c r="K24" i="25"/>
  <c r="G24" i="25"/>
  <c r="E24" i="25"/>
  <c r="BE23" i="25"/>
  <c r="BD23" i="25"/>
  <c r="BC23" i="25"/>
  <c r="BB23" i="25"/>
  <c r="BA23" i="25"/>
  <c r="AZ23" i="25"/>
  <c r="AW23" i="25"/>
  <c r="AU23" i="25"/>
  <c r="AQ23" i="25"/>
  <c r="AO23" i="25"/>
  <c r="AK23" i="25"/>
  <c r="AI23" i="25"/>
  <c r="AE23" i="25"/>
  <c r="AC23" i="25"/>
  <c r="Y23" i="25"/>
  <c r="W23" i="25"/>
  <c r="S23" i="25"/>
  <c r="Q23" i="25"/>
  <c r="M23" i="25"/>
  <c r="K23" i="25"/>
  <c r="G23" i="25"/>
  <c r="E23" i="25"/>
  <c r="BE22" i="25"/>
  <c r="BD22" i="25"/>
  <c r="BC22" i="25"/>
  <c r="BB22" i="25"/>
  <c r="BA22" i="25"/>
  <c r="AZ22" i="25"/>
  <c r="AW22" i="25"/>
  <c r="AU22" i="25"/>
  <c r="AQ22" i="25"/>
  <c r="AO22" i="25"/>
  <c r="AK22" i="25"/>
  <c r="AI22" i="25"/>
  <c r="AE22" i="25"/>
  <c r="AC22" i="25"/>
  <c r="Y22" i="25"/>
  <c r="W22" i="25"/>
  <c r="S22" i="25"/>
  <c r="Q22" i="25"/>
  <c r="M22" i="25"/>
  <c r="K22" i="25"/>
  <c r="G22" i="25"/>
  <c r="E22" i="25"/>
  <c r="BE21" i="25"/>
  <c r="BD21" i="25"/>
  <c r="BC21" i="25"/>
  <c r="BB21" i="25"/>
  <c r="BA21" i="25"/>
  <c r="AZ21" i="25"/>
  <c r="AW21" i="25"/>
  <c r="AU21" i="25"/>
  <c r="AQ21" i="25"/>
  <c r="AO21" i="25"/>
  <c r="AK21" i="25"/>
  <c r="AI21" i="25"/>
  <c r="AE21" i="25"/>
  <c r="AC21" i="25"/>
  <c r="Y21" i="25"/>
  <c r="W21" i="25"/>
  <c r="S21" i="25"/>
  <c r="Q21" i="25"/>
  <c r="M21" i="25"/>
  <c r="K21" i="25"/>
  <c r="G21" i="25"/>
  <c r="E21" i="25"/>
  <c r="BE20" i="25"/>
  <c r="BD20" i="25"/>
  <c r="BC20" i="25"/>
  <c r="BB20" i="25"/>
  <c r="BA20" i="25"/>
  <c r="AZ20" i="25"/>
  <c r="AW20" i="25"/>
  <c r="AU20" i="25"/>
  <c r="AQ20" i="25"/>
  <c r="AO20" i="25"/>
  <c r="AK20" i="25"/>
  <c r="AI20" i="25"/>
  <c r="AE20" i="25"/>
  <c r="AC20" i="25"/>
  <c r="Y20" i="25"/>
  <c r="W20" i="25"/>
  <c r="S20" i="25"/>
  <c r="Q20" i="25"/>
  <c r="M20" i="25"/>
  <c r="K20" i="25"/>
  <c r="G20" i="25"/>
  <c r="E20" i="25"/>
  <c r="BE19" i="25"/>
  <c r="BD19" i="25"/>
  <c r="BC19" i="25"/>
  <c r="BB19" i="25"/>
  <c r="BA19" i="25"/>
  <c r="AZ19" i="25"/>
  <c r="AW19" i="25"/>
  <c r="AU19" i="25"/>
  <c r="AQ19" i="25"/>
  <c r="AO19" i="25"/>
  <c r="AK19" i="25"/>
  <c r="AI19" i="25"/>
  <c r="AE19" i="25"/>
  <c r="AC19" i="25"/>
  <c r="Y19" i="25"/>
  <c r="W19" i="25"/>
  <c r="S19" i="25"/>
  <c r="Q19" i="25"/>
  <c r="M19" i="25"/>
  <c r="K19" i="25"/>
  <c r="G19" i="25"/>
  <c r="E19" i="25"/>
  <c r="BE18" i="25"/>
  <c r="BD18" i="25"/>
  <c r="BC18" i="25"/>
  <c r="BB18" i="25"/>
  <c r="BA18" i="25"/>
  <c r="AZ18" i="25"/>
  <c r="AW18" i="25"/>
  <c r="AU18" i="25"/>
  <c r="AQ18" i="25"/>
  <c r="AO18" i="25"/>
  <c r="AK18" i="25"/>
  <c r="AI18" i="25"/>
  <c r="AE18" i="25"/>
  <c r="AC18" i="25"/>
  <c r="Y18" i="25"/>
  <c r="W18" i="25"/>
  <c r="S18" i="25"/>
  <c r="Q18" i="25"/>
  <c r="M18" i="25"/>
  <c r="K18" i="25"/>
  <c r="G18" i="25"/>
  <c r="E18" i="25"/>
  <c r="BE17" i="25"/>
  <c r="BD17" i="25"/>
  <c r="BC17" i="25"/>
  <c r="BB17" i="25"/>
  <c r="BA17" i="25"/>
  <c r="AZ17" i="25"/>
  <c r="AW17" i="25"/>
  <c r="AU17" i="25"/>
  <c r="AQ17" i="25"/>
  <c r="AO17" i="25"/>
  <c r="AK17" i="25"/>
  <c r="AI17" i="25"/>
  <c r="AE17" i="25"/>
  <c r="AC17" i="25"/>
  <c r="Y17" i="25"/>
  <c r="W17" i="25"/>
  <c r="S17" i="25"/>
  <c r="Q17" i="25"/>
  <c r="M17" i="25"/>
  <c r="K17" i="25"/>
  <c r="G17" i="25"/>
  <c r="E17" i="25"/>
  <c r="BE16" i="25"/>
  <c r="BD16" i="25"/>
  <c r="BC16" i="25"/>
  <c r="BB16" i="25"/>
  <c r="BA16" i="25"/>
  <c r="AZ16" i="25"/>
  <c r="AW16" i="25"/>
  <c r="AU16" i="25"/>
  <c r="AQ16" i="25"/>
  <c r="AO16" i="25"/>
  <c r="AK16" i="25"/>
  <c r="AI16" i="25"/>
  <c r="AE16" i="25"/>
  <c r="AC16" i="25"/>
  <c r="Y16" i="25"/>
  <c r="W16" i="25"/>
  <c r="S16" i="25"/>
  <c r="Q16" i="25"/>
  <c r="M16" i="25"/>
  <c r="K16" i="25"/>
  <c r="G16" i="25"/>
  <c r="E16" i="25"/>
  <c r="BE15" i="25"/>
  <c r="BD15" i="25"/>
  <c r="BC15" i="25"/>
  <c r="BB15" i="25"/>
  <c r="BA15" i="25"/>
  <c r="AZ15" i="25"/>
  <c r="AW15" i="25"/>
  <c r="AU15" i="25"/>
  <c r="AQ15" i="25"/>
  <c r="AO15" i="25"/>
  <c r="AK15" i="25"/>
  <c r="AI15" i="25"/>
  <c r="AE15" i="25"/>
  <c r="AC15" i="25"/>
  <c r="Y15" i="25"/>
  <c r="W15" i="25"/>
  <c r="S15" i="25"/>
  <c r="Q15" i="25"/>
  <c r="M15" i="25"/>
  <c r="K15" i="25"/>
  <c r="G15" i="25"/>
  <c r="E15" i="25"/>
  <c r="BE14" i="25"/>
  <c r="BD14" i="25"/>
  <c r="BC14" i="25"/>
  <c r="BB14" i="25"/>
  <c r="BA14" i="25"/>
  <c r="AZ14" i="25"/>
  <c r="AW14" i="25"/>
  <c r="AU14" i="25"/>
  <c r="AQ14" i="25"/>
  <c r="AO14" i="25"/>
  <c r="AK14" i="25"/>
  <c r="AI14" i="25"/>
  <c r="AE14" i="25"/>
  <c r="AC14" i="25"/>
  <c r="Y14" i="25"/>
  <c r="W14" i="25"/>
  <c r="S14" i="25"/>
  <c r="Q14" i="25"/>
  <c r="M14" i="25"/>
  <c r="K14" i="25"/>
  <c r="G14" i="25"/>
  <c r="E14" i="25"/>
  <c r="BE13" i="25"/>
  <c r="BD13" i="25"/>
  <c r="BC13" i="25"/>
  <c r="BB13" i="25"/>
  <c r="BA13" i="25"/>
  <c r="AZ13" i="25"/>
  <c r="AW13" i="25"/>
  <c r="AU13" i="25"/>
  <c r="AQ13" i="25"/>
  <c r="AO13" i="25"/>
  <c r="AK13" i="25"/>
  <c r="AI13" i="25"/>
  <c r="AE13" i="25"/>
  <c r="AC13" i="25"/>
  <c r="Y13" i="25"/>
  <c r="W13" i="25"/>
  <c r="S13" i="25"/>
  <c r="Q13" i="25"/>
  <c r="M13" i="25"/>
  <c r="K13" i="25"/>
  <c r="G13" i="25"/>
  <c r="E13" i="25"/>
  <c r="BE12" i="25"/>
  <c r="BD12" i="25"/>
  <c r="BC12" i="25"/>
  <c r="BB12" i="25"/>
  <c r="BA12" i="25"/>
  <c r="BA38" i="25" s="1"/>
  <c r="AZ12" i="25"/>
  <c r="AW12" i="25"/>
  <c r="AW38" i="25" s="1"/>
  <c r="AU12" i="25"/>
  <c r="AQ12" i="25"/>
  <c r="AO12" i="25"/>
  <c r="AK12" i="25"/>
  <c r="AI12" i="25"/>
  <c r="AI38" i="25" s="1"/>
  <c r="AE12" i="25"/>
  <c r="AE38" i="25" s="1"/>
  <c r="AE39" i="25" s="1"/>
  <c r="AC12" i="25"/>
  <c r="Y12" i="25"/>
  <c r="W12" i="25"/>
  <c r="S12" i="25"/>
  <c r="Q12" i="25"/>
  <c r="M12" i="25"/>
  <c r="K12" i="25"/>
  <c r="K38" i="25" s="1"/>
  <c r="G12" i="25"/>
  <c r="G38" i="25" s="1"/>
  <c r="E12" i="25"/>
  <c r="AX39" i="25"/>
  <c r="AV39" i="25"/>
  <c r="AV46" i="25" s="1"/>
  <c r="AW46" i="25" s="1"/>
  <c r="AR39" i="25"/>
  <c r="AP39" i="25"/>
  <c r="AP46" i="25" s="1"/>
  <c r="AQ46" i="25" s="1"/>
  <c r="AN39" i="25"/>
  <c r="AL39" i="25"/>
  <c r="AJ39" i="25"/>
  <c r="AJ46" i="25" s="1"/>
  <c r="AK46" i="25" s="1"/>
  <c r="AH39" i="25"/>
  <c r="AH46" i="25" s="1"/>
  <c r="AI46" i="25" s="1"/>
  <c r="T39" i="25"/>
  <c r="R39" i="25"/>
  <c r="R46" i="25" s="1"/>
  <c r="S46" i="25" s="1"/>
  <c r="P39" i="25"/>
  <c r="P46" i="25" s="1"/>
  <c r="Q46" i="25" s="1"/>
  <c r="L39" i="25"/>
  <c r="J39" i="25"/>
  <c r="J46" i="25" s="1"/>
  <c r="K46" i="25" s="1"/>
  <c r="H39" i="25"/>
  <c r="F39" i="25"/>
  <c r="F46" i="25" s="1"/>
  <c r="D39" i="25"/>
  <c r="D46" i="25" s="1"/>
  <c r="AY67" i="24"/>
  <c r="AS67" i="24"/>
  <c r="AM67" i="24"/>
  <c r="AG67" i="24"/>
  <c r="AA67" i="24"/>
  <c r="U67" i="24"/>
  <c r="O67" i="24"/>
  <c r="I67" i="24"/>
  <c r="AY66" i="24"/>
  <c r="AS66" i="24"/>
  <c r="AM66" i="24"/>
  <c r="AG66" i="24"/>
  <c r="AA66" i="24"/>
  <c r="U66" i="24"/>
  <c r="O66" i="24"/>
  <c r="I66" i="24"/>
  <c r="AY65" i="24"/>
  <c r="AS65" i="24"/>
  <c r="AM65" i="24"/>
  <c r="AG65" i="24"/>
  <c r="AA65" i="24"/>
  <c r="U65" i="24"/>
  <c r="O65" i="24"/>
  <c r="I65" i="24"/>
  <c r="AY64" i="24"/>
  <c r="AS64" i="24"/>
  <c r="AM64" i="24"/>
  <c r="AG64" i="24"/>
  <c r="AA64" i="24"/>
  <c r="U64" i="24"/>
  <c r="O64" i="24"/>
  <c r="I64" i="24"/>
  <c r="AY63" i="24"/>
  <c r="AS63" i="24"/>
  <c r="AM63" i="24"/>
  <c r="AG63" i="24"/>
  <c r="AA63" i="24"/>
  <c r="U63" i="24"/>
  <c r="O63" i="24"/>
  <c r="I63" i="24"/>
  <c r="AY62" i="24"/>
  <c r="AS62" i="24"/>
  <c r="AM62" i="24"/>
  <c r="AG62" i="24"/>
  <c r="AA62" i="24"/>
  <c r="U62" i="24"/>
  <c r="O62" i="24"/>
  <c r="I62" i="24"/>
  <c r="AY61" i="24"/>
  <c r="AS61" i="24"/>
  <c r="AM61" i="24"/>
  <c r="AG61" i="24"/>
  <c r="AA61" i="24"/>
  <c r="U61" i="24"/>
  <c r="O61" i="24"/>
  <c r="I61" i="24"/>
  <c r="AY60" i="24"/>
  <c r="AS60" i="24"/>
  <c r="AM60" i="24"/>
  <c r="AG60" i="24"/>
  <c r="AA60" i="24"/>
  <c r="U60" i="24"/>
  <c r="O60" i="24"/>
  <c r="I60" i="24"/>
  <c r="AY59" i="24"/>
  <c r="AS59" i="24"/>
  <c r="AM59" i="24"/>
  <c r="AG59" i="24"/>
  <c r="AA59" i="24"/>
  <c r="U59" i="24"/>
  <c r="O59" i="24"/>
  <c r="I59" i="24"/>
  <c r="AY58" i="24"/>
  <c r="AS58" i="24"/>
  <c r="AM58" i="24"/>
  <c r="AG58" i="24"/>
  <c r="AA58" i="24"/>
  <c r="U58" i="24"/>
  <c r="O58" i="24"/>
  <c r="I58" i="24"/>
  <c r="AY57" i="24"/>
  <c r="AS57" i="24"/>
  <c r="AM57" i="24"/>
  <c r="AG57" i="24"/>
  <c r="AA57" i="24"/>
  <c r="U57" i="24"/>
  <c r="O57" i="24"/>
  <c r="I57" i="24"/>
  <c r="AY56" i="24"/>
  <c r="AY68" i="24" s="1"/>
  <c r="AS56" i="24"/>
  <c r="AM56" i="24"/>
  <c r="AG56" i="24"/>
  <c r="AG68" i="24" s="1"/>
  <c r="AA56" i="24"/>
  <c r="AA68" i="24" s="1"/>
  <c r="U56" i="24"/>
  <c r="U68" i="24" s="1"/>
  <c r="O56" i="24"/>
  <c r="O68" i="24" s="1"/>
  <c r="I56" i="24"/>
  <c r="I68" i="24" s="1"/>
  <c r="AV48" i="24"/>
  <c r="AW48" i="24" s="1"/>
  <c r="AU48" i="24"/>
  <c r="AT48" i="24"/>
  <c r="AP48" i="24"/>
  <c r="AQ48" i="24" s="1"/>
  <c r="AN48" i="24"/>
  <c r="AO48" i="24" s="1"/>
  <c r="AK48" i="24"/>
  <c r="AJ48" i="24"/>
  <c r="AH48" i="24"/>
  <c r="AI48" i="24" s="1"/>
  <c r="AD48" i="24"/>
  <c r="AE48" i="24" s="1"/>
  <c r="AB48" i="24"/>
  <c r="AC48" i="24" s="1"/>
  <c r="Y48" i="24"/>
  <c r="X48" i="24"/>
  <c r="W48" i="24"/>
  <c r="V48" i="24"/>
  <c r="R48" i="24"/>
  <c r="S48" i="24" s="1"/>
  <c r="P48" i="24"/>
  <c r="BA48" i="24" s="1"/>
  <c r="M48" i="24"/>
  <c r="L48" i="24"/>
  <c r="K48" i="24"/>
  <c r="J48" i="24"/>
  <c r="F48" i="24"/>
  <c r="G48" i="24" s="1"/>
  <c r="D48" i="24"/>
  <c r="E48" i="24" s="1"/>
  <c r="BE47" i="24"/>
  <c r="BC47" i="24"/>
  <c r="BB47" i="24"/>
  <c r="BA47" i="24"/>
  <c r="AZ47" i="24"/>
  <c r="AW47" i="24"/>
  <c r="AU47" i="24"/>
  <c r="AQ47" i="24"/>
  <c r="AO47" i="24"/>
  <c r="AK47" i="24"/>
  <c r="AI47" i="24"/>
  <c r="AE47" i="24"/>
  <c r="AC47" i="24"/>
  <c r="Y47" i="24"/>
  <c r="W47" i="24"/>
  <c r="S47" i="24"/>
  <c r="Q47" i="24"/>
  <c r="M47" i="24"/>
  <c r="K47" i="24"/>
  <c r="G47" i="24"/>
  <c r="E47" i="24"/>
  <c r="BE46" i="24"/>
  <c r="BC46" i="24"/>
  <c r="BB46" i="24"/>
  <c r="BA46" i="24"/>
  <c r="AZ46" i="24"/>
  <c r="AW46" i="24"/>
  <c r="BE45" i="24"/>
  <c r="BC45" i="24"/>
  <c r="BB45" i="24"/>
  <c r="BA45" i="24"/>
  <c r="AZ45" i="24"/>
  <c r="AW45" i="24"/>
  <c r="AU45" i="24"/>
  <c r="AQ45" i="24"/>
  <c r="AO45" i="24"/>
  <c r="AK45" i="24"/>
  <c r="AI45" i="24"/>
  <c r="AE45" i="24"/>
  <c r="AC45" i="24"/>
  <c r="Y45" i="24"/>
  <c r="W45" i="24"/>
  <c r="S45" i="24"/>
  <c r="Q45" i="24"/>
  <c r="M45" i="24"/>
  <c r="K45" i="24"/>
  <c r="G45" i="24"/>
  <c r="E45" i="24"/>
  <c r="BE44" i="24"/>
  <c r="BC44" i="24"/>
  <c r="BB44" i="24"/>
  <c r="BA44" i="24"/>
  <c r="AZ44" i="24"/>
  <c r="AW44" i="24"/>
  <c r="AU44" i="24"/>
  <c r="AQ44" i="24"/>
  <c r="AO44" i="24"/>
  <c r="AK44" i="24"/>
  <c r="AI44" i="24"/>
  <c r="AE44" i="24"/>
  <c r="AC44" i="24"/>
  <c r="Y44" i="24"/>
  <c r="W44" i="24"/>
  <c r="S44" i="24"/>
  <c r="Q44" i="24"/>
  <c r="M44" i="24"/>
  <c r="K44" i="24"/>
  <c r="G44" i="24"/>
  <c r="E44" i="24"/>
  <c r="AX41" i="24"/>
  <c r="AV41" i="24"/>
  <c r="AT41" i="24"/>
  <c r="AR41" i="24"/>
  <c r="AP41" i="24"/>
  <c r="AN41" i="24"/>
  <c r="AL41" i="24"/>
  <c r="AJ41" i="24"/>
  <c r="AH41" i="24"/>
  <c r="AF41" i="24"/>
  <c r="AF42" i="24" s="1"/>
  <c r="AD41" i="24"/>
  <c r="AD42" i="24" s="1"/>
  <c r="AB41" i="24"/>
  <c r="AB42" i="24" s="1"/>
  <c r="AB49" i="24" s="1"/>
  <c r="AC49" i="24" s="1"/>
  <c r="Z41" i="24"/>
  <c r="Z42" i="24" s="1"/>
  <c r="X41" i="24"/>
  <c r="X42" i="24" s="1"/>
  <c r="X49" i="24" s="1"/>
  <c r="Y49" i="24" s="1"/>
  <c r="V41" i="24"/>
  <c r="V42" i="24" s="1"/>
  <c r="V49" i="24" s="1"/>
  <c r="W49" i="24" s="1"/>
  <c r="T41" i="24"/>
  <c r="R41" i="24"/>
  <c r="P41" i="24"/>
  <c r="N41" i="24"/>
  <c r="L41" i="24"/>
  <c r="J41" i="24"/>
  <c r="H41" i="24"/>
  <c r="F41" i="24"/>
  <c r="F42" i="24" s="1"/>
  <c r="F49" i="24" s="1"/>
  <c r="D41" i="24"/>
  <c r="D42" i="24" s="1"/>
  <c r="D49" i="24" s="1"/>
  <c r="BE40" i="24"/>
  <c r="BD40" i="24"/>
  <c r="BC40" i="24"/>
  <c r="BB40" i="24"/>
  <c r="BA40" i="24"/>
  <c r="AZ40" i="24"/>
  <c r="AW40" i="24"/>
  <c r="AU40" i="24"/>
  <c r="AQ40" i="24"/>
  <c r="AO40" i="24"/>
  <c r="AK40" i="24"/>
  <c r="AI40" i="24"/>
  <c r="AE40" i="24"/>
  <c r="AC40" i="24"/>
  <c r="Y40" i="24"/>
  <c r="W40" i="24"/>
  <c r="S40" i="24"/>
  <c r="Q40" i="24"/>
  <c r="M40" i="24"/>
  <c r="K40" i="24"/>
  <c r="G40" i="24"/>
  <c r="E40" i="24"/>
  <c r="BE39" i="24"/>
  <c r="BD39" i="24"/>
  <c r="BC39" i="24"/>
  <c r="BB39" i="24"/>
  <c r="BA39" i="24"/>
  <c r="AZ39" i="24"/>
  <c r="AW39" i="24"/>
  <c r="AU39" i="24"/>
  <c r="AQ39" i="24"/>
  <c r="AO39" i="24"/>
  <c r="AK39" i="24"/>
  <c r="AI39" i="24"/>
  <c r="AE39" i="24"/>
  <c r="AC39" i="24"/>
  <c r="Y39" i="24"/>
  <c r="W39" i="24"/>
  <c r="S39" i="24"/>
  <c r="Q39" i="24"/>
  <c r="M39" i="24"/>
  <c r="K39" i="24"/>
  <c r="G39" i="24"/>
  <c r="E39" i="24"/>
  <c r="BE38" i="24"/>
  <c r="BD38" i="24"/>
  <c r="BC38" i="24"/>
  <c r="BB38" i="24"/>
  <c r="BA38" i="24"/>
  <c r="AZ38" i="24"/>
  <c r="AW38" i="24"/>
  <c r="AU38" i="24"/>
  <c r="AQ38" i="24"/>
  <c r="AO38" i="24"/>
  <c r="AK38" i="24"/>
  <c r="AI38" i="24"/>
  <c r="AE38" i="24"/>
  <c r="AC38" i="24"/>
  <c r="Y38" i="24"/>
  <c r="W38" i="24"/>
  <c r="S38" i="24"/>
  <c r="Q38" i="24"/>
  <c r="M38" i="24"/>
  <c r="K38" i="24"/>
  <c r="G38" i="24"/>
  <c r="E38" i="24"/>
  <c r="BE37" i="24"/>
  <c r="BD37" i="24"/>
  <c r="BC37" i="24"/>
  <c r="BB37" i="24"/>
  <c r="BA37" i="24"/>
  <c r="AZ37" i="24"/>
  <c r="AW37" i="24"/>
  <c r="AU37" i="24"/>
  <c r="AQ37" i="24"/>
  <c r="AO37" i="24"/>
  <c r="AK37" i="24"/>
  <c r="AI37" i="24"/>
  <c r="AE37" i="24"/>
  <c r="AC37" i="24"/>
  <c r="Y37" i="24"/>
  <c r="W37" i="24"/>
  <c r="S37" i="24"/>
  <c r="Q37" i="24"/>
  <c r="M37" i="24"/>
  <c r="K37" i="24"/>
  <c r="G37" i="24"/>
  <c r="E37" i="24"/>
  <c r="BE36" i="24"/>
  <c r="BD36" i="24"/>
  <c r="BC36" i="24"/>
  <c r="BB36" i="24"/>
  <c r="BA36" i="24"/>
  <c r="AZ36" i="24"/>
  <c r="AW36" i="24"/>
  <c r="AU36" i="24"/>
  <c r="AQ36" i="24"/>
  <c r="AO36" i="24"/>
  <c r="AK36" i="24"/>
  <c r="AI36" i="24"/>
  <c r="AE36" i="24"/>
  <c r="AC36" i="24"/>
  <c r="Y36" i="24"/>
  <c r="W36" i="24"/>
  <c r="S36" i="24"/>
  <c r="Q36" i="24"/>
  <c r="M36" i="24"/>
  <c r="K36" i="24"/>
  <c r="G36" i="24"/>
  <c r="E36" i="24"/>
  <c r="BE35" i="24"/>
  <c r="BD35" i="24"/>
  <c r="BC35" i="24"/>
  <c r="BB35" i="24"/>
  <c r="BA35" i="24"/>
  <c r="AZ35" i="24"/>
  <c r="AW35" i="24"/>
  <c r="AU35" i="24"/>
  <c r="AQ35" i="24"/>
  <c r="AO35" i="24"/>
  <c r="AK35" i="24"/>
  <c r="AI35" i="24"/>
  <c r="AE35" i="24"/>
  <c r="AC35" i="24"/>
  <c r="Y35" i="24"/>
  <c r="W35" i="24"/>
  <c r="S35" i="24"/>
  <c r="Q35" i="24"/>
  <c r="M35" i="24"/>
  <c r="K35" i="24"/>
  <c r="G35" i="24"/>
  <c r="E35" i="24"/>
  <c r="BE34" i="24"/>
  <c r="BD34" i="24"/>
  <c r="BC34" i="24"/>
  <c r="BB34" i="24"/>
  <c r="BA34" i="24"/>
  <c r="AZ34" i="24"/>
  <c r="AW34" i="24"/>
  <c r="AU34" i="24"/>
  <c r="AQ34" i="24"/>
  <c r="AO34" i="24"/>
  <c r="AK34" i="24"/>
  <c r="AI34" i="24"/>
  <c r="AE34" i="24"/>
  <c r="AC34" i="24"/>
  <c r="Y34" i="24"/>
  <c r="W34" i="24"/>
  <c r="S34" i="24"/>
  <c r="Q34" i="24"/>
  <c r="M34" i="24"/>
  <c r="K34" i="24"/>
  <c r="G34" i="24"/>
  <c r="E34" i="24"/>
  <c r="BE33" i="24"/>
  <c r="BD33" i="24"/>
  <c r="BC33" i="24"/>
  <c r="BB33" i="24"/>
  <c r="BA33" i="24"/>
  <c r="AZ33" i="24"/>
  <c r="AW33" i="24"/>
  <c r="AU33" i="24"/>
  <c r="AQ33" i="24"/>
  <c r="AO33" i="24"/>
  <c r="AK33" i="24"/>
  <c r="AI33" i="24"/>
  <c r="AE33" i="24"/>
  <c r="AC33" i="24"/>
  <c r="Y33" i="24"/>
  <c r="W33" i="24"/>
  <c r="S33" i="24"/>
  <c r="Q33" i="24"/>
  <c r="M33" i="24"/>
  <c r="K33" i="24"/>
  <c r="G33" i="24"/>
  <c r="E33" i="24"/>
  <c r="BE32" i="24"/>
  <c r="BD32" i="24"/>
  <c r="BC32" i="24"/>
  <c r="BB32" i="24"/>
  <c r="BA32" i="24"/>
  <c r="AZ32" i="24"/>
  <c r="AW32" i="24"/>
  <c r="AU32" i="24"/>
  <c r="AQ32" i="24"/>
  <c r="AO32" i="24"/>
  <c r="AK32" i="24"/>
  <c r="AI32" i="24"/>
  <c r="AE32" i="24"/>
  <c r="AC32" i="24"/>
  <c r="Y32" i="24"/>
  <c r="W32" i="24"/>
  <c r="S32" i="24"/>
  <c r="Q32" i="24"/>
  <c r="M32" i="24"/>
  <c r="K32" i="24"/>
  <c r="G32" i="24"/>
  <c r="E32" i="24"/>
  <c r="BE31" i="24"/>
  <c r="BD31" i="24"/>
  <c r="BC31" i="24"/>
  <c r="BB31" i="24"/>
  <c r="BA31" i="24"/>
  <c r="AZ31" i="24"/>
  <c r="AW31" i="24"/>
  <c r="AU31" i="24"/>
  <c r="AQ31" i="24"/>
  <c r="AO31" i="24"/>
  <c r="AK31" i="24"/>
  <c r="AI31" i="24"/>
  <c r="AE31" i="24"/>
  <c r="AC31" i="24"/>
  <c r="Y31" i="24"/>
  <c r="W31" i="24"/>
  <c r="S31" i="24"/>
  <c r="Q31" i="24"/>
  <c r="M31" i="24"/>
  <c r="K31" i="24"/>
  <c r="G31" i="24"/>
  <c r="E31" i="24"/>
  <c r="BE30" i="24"/>
  <c r="BD30" i="24"/>
  <c r="BC30" i="24"/>
  <c r="BB30" i="24"/>
  <c r="BA30" i="24"/>
  <c r="AZ30" i="24"/>
  <c r="AW30" i="24"/>
  <c r="AU30" i="24"/>
  <c r="AQ30" i="24"/>
  <c r="AO30" i="24"/>
  <c r="AK30" i="24"/>
  <c r="AI30" i="24"/>
  <c r="AE30" i="24"/>
  <c r="AC30" i="24"/>
  <c r="Y30" i="24"/>
  <c r="W30" i="24"/>
  <c r="S30" i="24"/>
  <c r="Q30" i="24"/>
  <c r="M30" i="24"/>
  <c r="K30" i="24"/>
  <c r="G30" i="24"/>
  <c r="E30" i="24"/>
  <c r="BE29" i="24"/>
  <c r="BD29" i="24"/>
  <c r="BC29" i="24"/>
  <c r="BB29" i="24"/>
  <c r="BA29" i="24"/>
  <c r="AZ29" i="24"/>
  <c r="AW29" i="24"/>
  <c r="AU29" i="24"/>
  <c r="AQ29" i="24"/>
  <c r="AO29" i="24"/>
  <c r="AK29" i="24"/>
  <c r="AI29" i="24"/>
  <c r="AE29" i="24"/>
  <c r="AC29" i="24"/>
  <c r="Y29" i="24"/>
  <c r="W29" i="24"/>
  <c r="S29" i="24"/>
  <c r="Q29" i="24"/>
  <c r="M29" i="24"/>
  <c r="K29" i="24"/>
  <c r="G29" i="24"/>
  <c r="E29" i="24"/>
  <c r="BE28" i="24"/>
  <c r="BD28" i="24"/>
  <c r="BC28" i="24"/>
  <c r="BB28" i="24"/>
  <c r="BA28" i="24"/>
  <c r="AZ28" i="24"/>
  <c r="AW28" i="24"/>
  <c r="AU28" i="24"/>
  <c r="AQ28" i="24"/>
  <c r="AO28" i="24"/>
  <c r="AK28" i="24"/>
  <c r="AI28" i="24"/>
  <c r="AE28" i="24"/>
  <c r="AC28" i="24"/>
  <c r="Y28" i="24"/>
  <c r="W28" i="24"/>
  <c r="S28" i="24"/>
  <c r="Q28" i="24"/>
  <c r="M28" i="24"/>
  <c r="K28" i="24"/>
  <c r="G28" i="24"/>
  <c r="E28" i="24"/>
  <c r="BE27" i="24"/>
  <c r="BD27" i="24"/>
  <c r="BC27" i="24"/>
  <c r="BB27" i="24"/>
  <c r="BA27" i="24"/>
  <c r="AZ27" i="24"/>
  <c r="AW27" i="24"/>
  <c r="AU27" i="24"/>
  <c r="AQ27" i="24"/>
  <c r="AO27" i="24"/>
  <c r="AK27" i="24"/>
  <c r="AI27" i="24"/>
  <c r="AE27" i="24"/>
  <c r="AC27" i="24"/>
  <c r="Y27" i="24"/>
  <c r="W27" i="24"/>
  <c r="S27" i="24"/>
  <c r="Q27" i="24"/>
  <c r="M27" i="24"/>
  <c r="K27" i="24"/>
  <c r="G27" i="24"/>
  <c r="E27" i="24"/>
  <c r="BE26" i="24"/>
  <c r="BD26" i="24"/>
  <c r="BC26" i="24"/>
  <c r="BB26" i="24"/>
  <c r="BA26" i="24"/>
  <c r="AZ26" i="24"/>
  <c r="AW26" i="24"/>
  <c r="AU26" i="24"/>
  <c r="AQ26" i="24"/>
  <c r="AO26" i="24"/>
  <c r="AK26" i="24"/>
  <c r="AI26" i="24"/>
  <c r="AE26" i="24"/>
  <c r="AC26" i="24"/>
  <c r="Y26" i="24"/>
  <c r="W26" i="24"/>
  <c r="S26" i="24"/>
  <c r="Q26" i="24"/>
  <c r="M26" i="24"/>
  <c r="K26" i="24"/>
  <c r="G26" i="24"/>
  <c r="E26" i="24"/>
  <c r="BE25" i="24"/>
  <c r="BD25" i="24"/>
  <c r="BC25" i="24"/>
  <c r="BB25" i="24"/>
  <c r="BA25" i="24"/>
  <c r="AZ25" i="24"/>
  <c r="AQ25" i="24"/>
  <c r="AO25" i="24"/>
  <c r="BE24" i="24"/>
  <c r="BD24" i="24"/>
  <c r="BC24" i="24"/>
  <c r="BB24" i="24"/>
  <c r="BA24" i="24"/>
  <c r="AZ24" i="24"/>
  <c r="AW24" i="24"/>
  <c r="AU24" i="24"/>
  <c r="AQ24" i="24"/>
  <c r="AO24" i="24"/>
  <c r="AK24" i="24"/>
  <c r="AI24" i="24"/>
  <c r="AE24" i="24"/>
  <c r="AC24" i="24"/>
  <c r="Y24" i="24"/>
  <c r="W24" i="24"/>
  <c r="S24" i="24"/>
  <c r="Q24" i="24"/>
  <c r="M24" i="24"/>
  <c r="K24" i="24"/>
  <c r="G24" i="24"/>
  <c r="E24" i="24"/>
  <c r="BE23" i="24"/>
  <c r="BD23" i="24"/>
  <c r="BC23" i="24"/>
  <c r="BB23" i="24"/>
  <c r="BA23" i="24"/>
  <c r="AZ23" i="24"/>
  <c r="AW23" i="24"/>
  <c r="AU23" i="24"/>
  <c r="AQ23" i="24"/>
  <c r="AO23" i="24"/>
  <c r="AK23" i="24"/>
  <c r="AI23" i="24"/>
  <c r="AE23" i="24"/>
  <c r="AC23" i="24"/>
  <c r="Y23" i="24"/>
  <c r="W23" i="24"/>
  <c r="S23" i="24"/>
  <c r="Q23" i="24"/>
  <c r="M23" i="24"/>
  <c r="K23" i="24"/>
  <c r="G23" i="24"/>
  <c r="E23" i="24"/>
  <c r="BE22" i="24"/>
  <c r="BD22" i="24"/>
  <c r="BC22" i="24"/>
  <c r="BB22" i="24"/>
  <c r="BA22" i="24"/>
  <c r="AZ22" i="24"/>
  <c r="AW22" i="24"/>
  <c r="AU22" i="24"/>
  <c r="AQ22" i="24"/>
  <c r="AO22" i="24"/>
  <c r="AK22" i="24"/>
  <c r="AI22" i="24"/>
  <c r="AE22" i="24"/>
  <c r="AC22" i="24"/>
  <c r="Y22" i="24"/>
  <c r="W22" i="24"/>
  <c r="S22" i="24"/>
  <c r="Q22" i="24"/>
  <c r="M22" i="24"/>
  <c r="K22" i="24"/>
  <c r="G22" i="24"/>
  <c r="E22" i="24"/>
  <c r="BE21" i="24"/>
  <c r="BD21" i="24"/>
  <c r="BC21" i="24"/>
  <c r="BB21" i="24"/>
  <c r="BA21" i="24"/>
  <c r="AZ21" i="24"/>
  <c r="AW21" i="24"/>
  <c r="AU21" i="24"/>
  <c r="AQ21" i="24"/>
  <c r="AO21" i="24"/>
  <c r="AK21" i="24"/>
  <c r="AI21" i="24"/>
  <c r="AE21" i="24"/>
  <c r="AC21" i="24"/>
  <c r="Y21" i="24"/>
  <c r="W21" i="24"/>
  <c r="S21" i="24"/>
  <c r="Q21" i="24"/>
  <c r="M21" i="24"/>
  <c r="K21" i="24"/>
  <c r="G21" i="24"/>
  <c r="E21" i="24"/>
  <c r="BE20" i="24"/>
  <c r="BD20" i="24"/>
  <c r="BC20" i="24"/>
  <c r="BB20" i="24"/>
  <c r="BA20" i="24"/>
  <c r="AZ20" i="24"/>
  <c r="AW20" i="24"/>
  <c r="AU20" i="24"/>
  <c r="AQ20" i="24"/>
  <c r="AO20" i="24"/>
  <c r="AK20" i="24"/>
  <c r="AI20" i="24"/>
  <c r="AE20" i="24"/>
  <c r="AC20" i="24"/>
  <c r="Y20" i="24"/>
  <c r="W20" i="24"/>
  <c r="S20" i="24"/>
  <c r="Q20" i="24"/>
  <c r="M20" i="24"/>
  <c r="K20" i="24"/>
  <c r="G20" i="24"/>
  <c r="E20" i="24"/>
  <c r="BE19" i="24"/>
  <c r="BD19" i="24"/>
  <c r="BC19" i="24"/>
  <c r="BB19" i="24"/>
  <c r="BA19" i="24"/>
  <c r="AZ19" i="24"/>
  <c r="AW19" i="24"/>
  <c r="AU19" i="24"/>
  <c r="AQ19" i="24"/>
  <c r="AO19" i="24"/>
  <c r="AK19" i="24"/>
  <c r="AI19" i="24"/>
  <c r="AE19" i="24"/>
  <c r="AC19" i="24"/>
  <c r="Y19" i="24"/>
  <c r="W19" i="24"/>
  <c r="S19" i="24"/>
  <c r="Q19" i="24"/>
  <c r="M19" i="24"/>
  <c r="K19" i="24"/>
  <c r="G19" i="24"/>
  <c r="E19" i="24"/>
  <c r="BE18" i="24"/>
  <c r="BD18" i="24"/>
  <c r="BC18" i="24"/>
  <c r="BB18" i="24"/>
  <c r="BA18" i="24"/>
  <c r="AZ18" i="24"/>
  <c r="AW18" i="24"/>
  <c r="AU18" i="24"/>
  <c r="AQ18" i="24"/>
  <c r="AO18" i="24"/>
  <c r="AK18" i="24"/>
  <c r="AI18" i="24"/>
  <c r="AE18" i="24"/>
  <c r="AC18" i="24"/>
  <c r="Y18" i="24"/>
  <c r="W18" i="24"/>
  <c r="S18" i="24"/>
  <c r="Q18" i="24"/>
  <c r="M18" i="24"/>
  <c r="K18" i="24"/>
  <c r="G18" i="24"/>
  <c r="E18" i="24"/>
  <c r="BE17" i="24"/>
  <c r="BD17" i="24"/>
  <c r="BC17" i="24"/>
  <c r="BB17" i="24"/>
  <c r="BA17" i="24"/>
  <c r="AZ17" i="24"/>
  <c r="AW17" i="24"/>
  <c r="AU17" i="24"/>
  <c r="AQ17" i="24"/>
  <c r="AO17" i="24"/>
  <c r="AK17" i="24"/>
  <c r="AI17" i="24"/>
  <c r="AE17" i="24"/>
  <c r="AC17" i="24"/>
  <c r="Y17" i="24"/>
  <c r="W17" i="24"/>
  <c r="S17" i="24"/>
  <c r="Q17" i="24"/>
  <c r="M17" i="24"/>
  <c r="K17" i="24"/>
  <c r="G17" i="24"/>
  <c r="E17" i="24"/>
  <c r="BE16" i="24"/>
  <c r="BD16" i="24"/>
  <c r="BC16" i="24"/>
  <c r="BB16" i="24"/>
  <c r="BA16" i="24"/>
  <c r="AZ16" i="24"/>
  <c r="AW16" i="24"/>
  <c r="AU16" i="24"/>
  <c r="AQ16" i="24"/>
  <c r="AO16" i="24"/>
  <c r="AK16" i="24"/>
  <c r="AI16" i="24"/>
  <c r="AE16" i="24"/>
  <c r="AC16" i="24"/>
  <c r="Y16" i="24"/>
  <c r="W16" i="24"/>
  <c r="S16" i="24"/>
  <c r="Q16" i="24"/>
  <c r="M16" i="24"/>
  <c r="K16" i="24"/>
  <c r="G16" i="24"/>
  <c r="E16" i="24"/>
  <c r="BE15" i="24"/>
  <c r="BD15" i="24"/>
  <c r="BC15" i="24"/>
  <c r="BB15" i="24"/>
  <c r="BA15" i="24"/>
  <c r="AZ15" i="24"/>
  <c r="AW15" i="24"/>
  <c r="AU15" i="24"/>
  <c r="AQ15" i="24"/>
  <c r="AO15" i="24"/>
  <c r="AK15" i="24"/>
  <c r="AI15" i="24"/>
  <c r="AE15" i="24"/>
  <c r="AC15" i="24"/>
  <c r="Y15" i="24"/>
  <c r="W15" i="24"/>
  <c r="S15" i="24"/>
  <c r="Q15" i="24"/>
  <c r="M15" i="24"/>
  <c r="M41" i="24" s="1"/>
  <c r="K15" i="24"/>
  <c r="G15" i="24"/>
  <c r="E15" i="24"/>
  <c r="BE14" i="24"/>
  <c r="BD14" i="24"/>
  <c r="BC14" i="24"/>
  <c r="BB14" i="24"/>
  <c r="BA14" i="24"/>
  <c r="AZ14" i="24"/>
  <c r="AW14" i="24"/>
  <c r="AU14" i="24"/>
  <c r="AQ14" i="24"/>
  <c r="AO14" i="24"/>
  <c r="AK14" i="24"/>
  <c r="AI14" i="24"/>
  <c r="AE14" i="24"/>
  <c r="AC14" i="24"/>
  <c r="Y14" i="24"/>
  <c r="W14" i="24"/>
  <c r="S14" i="24"/>
  <c r="Q14" i="24"/>
  <c r="M14" i="24"/>
  <c r="K14" i="24"/>
  <c r="G14" i="24"/>
  <c r="E14" i="24"/>
  <c r="BE13" i="24"/>
  <c r="BD13" i="24"/>
  <c r="BC13" i="24"/>
  <c r="BB13" i="24"/>
  <c r="BA13" i="24"/>
  <c r="AZ13" i="24"/>
  <c r="AW13" i="24"/>
  <c r="AU13" i="24"/>
  <c r="AQ13" i="24"/>
  <c r="AO13" i="24"/>
  <c r="AK13" i="24"/>
  <c r="AI13" i="24"/>
  <c r="AE13" i="24"/>
  <c r="AC13" i="24"/>
  <c r="Y13" i="24"/>
  <c r="W13" i="24"/>
  <c r="S13" i="24"/>
  <c r="Q13" i="24"/>
  <c r="M13" i="24"/>
  <c r="K13" i="24"/>
  <c r="G13" i="24"/>
  <c r="E13" i="24"/>
  <c r="BE12" i="24"/>
  <c r="BD12" i="24"/>
  <c r="BD41" i="24" s="1"/>
  <c r="BC12" i="24"/>
  <c r="BB12" i="24"/>
  <c r="BA12" i="24"/>
  <c r="AZ12" i="24"/>
  <c r="AW12" i="24"/>
  <c r="AU12" i="24"/>
  <c r="AQ12" i="24"/>
  <c r="AQ41" i="24" s="1"/>
  <c r="AO12" i="24"/>
  <c r="AO41" i="24" s="1"/>
  <c r="AK12" i="24"/>
  <c r="AI12" i="24"/>
  <c r="AE12" i="24"/>
  <c r="AC12" i="24"/>
  <c r="Y12" i="24"/>
  <c r="W12" i="24"/>
  <c r="S12" i="24"/>
  <c r="S41" i="24" s="1"/>
  <c r="Q12" i="24"/>
  <c r="M12" i="24"/>
  <c r="K12" i="24"/>
  <c r="G12" i="24"/>
  <c r="E12" i="24"/>
  <c r="AX42" i="24"/>
  <c r="AV42" i="24"/>
  <c r="AT42" i="24"/>
  <c r="AT49" i="24" s="1"/>
  <c r="AU49" i="24" s="1"/>
  <c r="AR42" i="24"/>
  <c r="AN42" i="24"/>
  <c r="AN49" i="24" s="1"/>
  <c r="AO49" i="24" s="1"/>
  <c r="AL42" i="24"/>
  <c r="AJ42" i="24"/>
  <c r="AJ49" i="24" s="1"/>
  <c r="AK49" i="24" s="1"/>
  <c r="AH42" i="24"/>
  <c r="T42" i="24"/>
  <c r="R42" i="24"/>
  <c r="R49" i="24" s="1"/>
  <c r="S49" i="24" s="1"/>
  <c r="P42" i="24"/>
  <c r="N42" i="24"/>
  <c r="J42" i="24"/>
  <c r="J49" i="24" s="1"/>
  <c r="K49" i="24" s="1"/>
  <c r="H42" i="24"/>
  <c r="BB38" i="25" l="1"/>
  <c r="BE41" i="24"/>
  <c r="L46" i="25"/>
  <c r="BA39" i="25"/>
  <c r="M38" i="25"/>
  <c r="AK38" i="25"/>
  <c r="BC38" i="25"/>
  <c r="BC39" i="25" s="1"/>
  <c r="O65" i="25"/>
  <c r="Q38" i="25"/>
  <c r="AO38" i="25"/>
  <c r="AO39" i="25" s="1"/>
  <c r="BD38" i="25"/>
  <c r="AZ45" i="25"/>
  <c r="AT39" i="25"/>
  <c r="AT46" i="25" s="1"/>
  <c r="AU46" i="25" s="1"/>
  <c r="AQ38" i="25"/>
  <c r="AQ39" i="25" s="1"/>
  <c r="BE65" i="25"/>
  <c r="S38" i="25"/>
  <c r="S39" i="25" s="1"/>
  <c r="AU38" i="25"/>
  <c r="BC45" i="25"/>
  <c r="K39" i="25"/>
  <c r="N39" i="25"/>
  <c r="W38" i="25"/>
  <c r="W39" i="25" s="1"/>
  <c r="Y38" i="25"/>
  <c r="Y39" i="25" s="1"/>
  <c r="BE38" i="25"/>
  <c r="BE39" i="25" s="1"/>
  <c r="AU39" i="25"/>
  <c r="G39" i="25"/>
  <c r="AN46" i="25"/>
  <c r="AO46" i="25" s="1"/>
  <c r="AW39" i="25"/>
  <c r="E38" i="25"/>
  <c r="E39" i="25" s="1"/>
  <c r="AC38" i="25"/>
  <c r="AC39" i="25" s="1"/>
  <c r="AZ38" i="25"/>
  <c r="AZ39" i="25" s="1"/>
  <c r="AB46" i="25"/>
  <c r="AC46" i="25" s="1"/>
  <c r="AS68" i="24"/>
  <c r="P49" i="24"/>
  <c r="Q49" i="24" s="1"/>
  <c r="AD49" i="24"/>
  <c r="AE49" i="24" s="1"/>
  <c r="AU41" i="24"/>
  <c r="AU42" i="24" s="1"/>
  <c r="AV49" i="24"/>
  <c r="AW49" i="24" s="1"/>
  <c r="Y41" i="24"/>
  <c r="Y42" i="24" s="1"/>
  <c r="AW41" i="24"/>
  <c r="AW42" i="24" s="1"/>
  <c r="BE68" i="24"/>
  <c r="BE57" i="24"/>
  <c r="BE58" i="24"/>
  <c r="BE59" i="24"/>
  <c r="BE60" i="24"/>
  <c r="BE61" i="24"/>
  <c r="BE62" i="24"/>
  <c r="BE63" i="24"/>
  <c r="BE64" i="24"/>
  <c r="BE65" i="24"/>
  <c r="BE66" i="24"/>
  <c r="BE67" i="24"/>
  <c r="M42" i="24"/>
  <c r="AM68" i="24"/>
  <c r="W41" i="24"/>
  <c r="W42" i="24" s="1"/>
  <c r="AZ41" i="24"/>
  <c r="AZ42" i="24" s="1"/>
  <c r="G41" i="24"/>
  <c r="E41" i="24"/>
  <c r="E42" i="24" s="1"/>
  <c r="BA41" i="24"/>
  <c r="AP42" i="24"/>
  <c r="AP49" i="24" s="1"/>
  <c r="AQ49" i="24" s="1"/>
  <c r="K41" i="24"/>
  <c r="K42" i="24" s="1"/>
  <c r="AI41" i="24"/>
  <c r="BB41" i="24"/>
  <c r="Q41" i="24"/>
  <c r="AC41" i="24"/>
  <c r="AC42" i="24" s="1"/>
  <c r="S42" i="24"/>
  <c r="AO42" i="24"/>
  <c r="AE41" i="24"/>
  <c r="AE42" i="24" s="1"/>
  <c r="L42" i="24"/>
  <c r="L49" i="24" s="1"/>
  <c r="AH49" i="24"/>
  <c r="AI49" i="24" s="1"/>
  <c r="AQ42" i="24"/>
  <c r="BA42" i="24"/>
  <c r="AK41" i="24"/>
  <c r="BC41" i="24"/>
  <c r="BC42" i="24" s="1"/>
  <c r="BC48" i="24"/>
  <c r="M39" i="25"/>
  <c r="AI42" i="24"/>
  <c r="BB42" i="24"/>
  <c r="M46" i="25"/>
  <c r="BC46" i="25"/>
  <c r="BB39" i="25"/>
  <c r="E46" i="25"/>
  <c r="AI39" i="25"/>
  <c r="AK39" i="25"/>
  <c r="Q39" i="25"/>
  <c r="G46" i="25"/>
  <c r="BB46" i="25"/>
  <c r="BD39" i="25"/>
  <c r="BE53" i="25"/>
  <c r="BB45" i="25"/>
  <c r="G45" i="25"/>
  <c r="E49" i="24"/>
  <c r="AK42" i="24"/>
  <c r="BD42" i="24"/>
  <c r="G42" i="24"/>
  <c r="BE42" i="24"/>
  <c r="Q42" i="24"/>
  <c r="G49" i="24"/>
  <c r="AZ48" i="24"/>
  <c r="BE56" i="24"/>
  <c r="Q48" i="24"/>
  <c r="BB48" i="24"/>
  <c r="BA49" i="24" l="1"/>
  <c r="AZ49" i="24"/>
  <c r="BB49" i="24"/>
  <c r="BA46" i="25"/>
  <c r="AZ46" i="25"/>
  <c r="BC49" i="24"/>
  <c r="M49" i="24"/>
  <c r="BE37" i="19"/>
  <c r="BD37" i="19"/>
  <c r="BC37" i="19"/>
  <c r="BB37" i="19"/>
  <c r="BA37" i="19"/>
  <c r="AZ37" i="19"/>
  <c r="AW37" i="19"/>
  <c r="AU37" i="19"/>
  <c r="AQ37" i="19"/>
  <c r="AO37" i="19"/>
  <c r="AK37" i="19"/>
  <c r="AI37" i="19"/>
  <c r="AE37" i="19"/>
  <c r="AC37" i="19"/>
  <c r="Y37" i="19"/>
  <c r="W37" i="19"/>
  <c r="S37" i="19"/>
  <c r="Q37" i="19"/>
  <c r="M37" i="19"/>
  <c r="K37" i="19"/>
  <c r="G37" i="19"/>
  <c r="E37" i="19"/>
  <c r="BC45" i="19" l="1"/>
  <c r="AW45" i="19"/>
  <c r="AU45" i="19"/>
  <c r="AZ45" i="19"/>
  <c r="BA45" i="19"/>
  <c r="BB45" i="19"/>
  <c r="BE45" i="19"/>
  <c r="BC46" i="13"/>
  <c r="AW46" i="13"/>
  <c r="AU46" i="13"/>
  <c r="AZ46" i="13"/>
  <c r="BA46" i="13"/>
  <c r="BB46" i="13"/>
  <c r="BE46" i="13"/>
  <c r="AZ49" i="20"/>
  <c r="BA49" i="20"/>
  <c r="BB49" i="20"/>
  <c r="BE49" i="20"/>
  <c r="AU49" i="20"/>
  <c r="AW46" i="12"/>
  <c r="AW47" i="12"/>
  <c r="AW48" i="12"/>
  <c r="AW50" i="12"/>
  <c r="AU46" i="12"/>
  <c r="AU47" i="12"/>
  <c r="AU48" i="12"/>
  <c r="AU49" i="12"/>
  <c r="AU50" i="12"/>
  <c r="BC49" i="12"/>
  <c r="AV51" i="12"/>
  <c r="AW51" i="12" s="1"/>
  <c r="AZ49" i="12"/>
  <c r="BA49" i="12"/>
  <c r="BB49" i="12"/>
  <c r="BE49" i="12"/>
  <c r="AZ50" i="12"/>
  <c r="BA50" i="12"/>
  <c r="BB50" i="12"/>
  <c r="BC50" i="12"/>
  <c r="BE50" i="12"/>
  <c r="Q57" i="7" l="1"/>
  <c r="AK29" i="13" l="1"/>
  <c r="AI29" i="13"/>
  <c r="AK28" i="13"/>
  <c r="AI28" i="13"/>
  <c r="AK27" i="13"/>
  <c r="AI27" i="13"/>
  <c r="AK26" i="13"/>
  <c r="AI26" i="13"/>
  <c r="AK25" i="13"/>
  <c r="AI25" i="13"/>
  <c r="AK24" i="13"/>
  <c r="AI24" i="13"/>
  <c r="AK23" i="13"/>
  <c r="AI23" i="13"/>
  <c r="AK22" i="13"/>
  <c r="AI22" i="13"/>
  <c r="BE46" i="19" l="1"/>
  <c r="BC46" i="19"/>
  <c r="BB46" i="19"/>
  <c r="BA46" i="19"/>
  <c r="AZ46" i="19"/>
  <c r="BE44" i="19"/>
  <c r="BC44" i="19"/>
  <c r="BB44" i="19"/>
  <c r="BA44" i="19"/>
  <c r="AZ44" i="19"/>
  <c r="BE43" i="19"/>
  <c r="BC43" i="19"/>
  <c r="BB43" i="19"/>
  <c r="BA43" i="19"/>
  <c r="AZ43" i="19"/>
  <c r="BE42" i="19"/>
  <c r="BC42" i="19"/>
  <c r="BB42" i="19"/>
  <c r="BA42" i="19"/>
  <c r="AZ42" i="19"/>
  <c r="BE41" i="19"/>
  <c r="BC41" i="19"/>
  <c r="BB41" i="19"/>
  <c r="BA41" i="19"/>
  <c r="AZ41" i="19"/>
  <c r="BE47" i="13"/>
  <c r="BC47" i="13"/>
  <c r="BB47" i="13"/>
  <c r="BA47" i="13"/>
  <c r="AZ47" i="13"/>
  <c r="BE45" i="13"/>
  <c r="BC45" i="13"/>
  <c r="BB45" i="13"/>
  <c r="BA45" i="13"/>
  <c r="AZ45" i="13"/>
  <c r="BE44" i="13"/>
  <c r="BC44" i="13"/>
  <c r="BB44" i="13"/>
  <c r="BA44" i="13"/>
  <c r="AZ44" i="13"/>
  <c r="BE43" i="13"/>
  <c r="BC43" i="13"/>
  <c r="BB43" i="13"/>
  <c r="BA43" i="13"/>
  <c r="AZ43" i="13"/>
  <c r="BE42" i="13"/>
  <c r="BC42" i="13"/>
  <c r="BB42" i="13"/>
  <c r="BA42" i="13"/>
  <c r="AZ42" i="13"/>
  <c r="BE50" i="20"/>
  <c r="BC50" i="20"/>
  <c r="BB50" i="20"/>
  <c r="BA50" i="20"/>
  <c r="AZ50" i="20"/>
  <c r="BE48" i="20"/>
  <c r="BC48" i="20"/>
  <c r="BB48" i="20"/>
  <c r="BA48" i="20"/>
  <c r="AZ48" i="20"/>
  <c r="BE47" i="20"/>
  <c r="BC47" i="20"/>
  <c r="BB47" i="20"/>
  <c r="BA47" i="20"/>
  <c r="AZ47" i="20"/>
  <c r="BE46" i="20"/>
  <c r="BC46" i="20"/>
  <c r="BB46" i="20"/>
  <c r="BA46" i="20"/>
  <c r="AZ46" i="20"/>
  <c r="BE45" i="20"/>
  <c r="BC45" i="20"/>
  <c r="BB45" i="20"/>
  <c r="BA45" i="20"/>
  <c r="AZ45" i="20"/>
  <c r="BC66" i="7"/>
  <c r="BB66" i="7"/>
  <c r="AZ66" i="7"/>
  <c r="BB51" i="20" l="1"/>
  <c r="BC51" i="20"/>
  <c r="BB48" i="13"/>
  <c r="BC48" i="13"/>
  <c r="BB47" i="19"/>
  <c r="BC47" i="19"/>
  <c r="BE41" i="7"/>
  <c r="BD41" i="7"/>
  <c r="BC41" i="7"/>
  <c r="BB41" i="7"/>
  <c r="BA41" i="7"/>
  <c r="AZ41" i="7"/>
  <c r="AW41" i="7"/>
  <c r="AU41" i="7"/>
  <c r="AQ41" i="7"/>
  <c r="AO41" i="7"/>
  <c r="AK41" i="7"/>
  <c r="AI41" i="7"/>
  <c r="AE41" i="7"/>
  <c r="AC41" i="7"/>
  <c r="Y41" i="7"/>
  <c r="W41" i="7"/>
  <c r="S41" i="7"/>
  <c r="Q41" i="7"/>
  <c r="M41" i="7"/>
  <c r="K41" i="7"/>
  <c r="G41" i="7"/>
  <c r="E41" i="7"/>
  <c r="AZ46" i="12"/>
  <c r="BA46" i="12"/>
  <c r="BB46" i="12"/>
  <c r="BC46" i="12"/>
  <c r="BE46" i="12"/>
  <c r="AZ47" i="12"/>
  <c r="BA47" i="12"/>
  <c r="BB47" i="12"/>
  <c r="BC47" i="12"/>
  <c r="BE47" i="12"/>
  <c r="AZ48" i="12"/>
  <c r="BA48" i="12"/>
  <c r="BB48" i="12"/>
  <c r="BC48" i="12"/>
  <c r="BE48" i="12"/>
  <c r="BB45" i="12"/>
  <c r="AZ45" i="12"/>
  <c r="I56" i="13"/>
  <c r="BB51" i="12" l="1"/>
  <c r="AY128" i="7"/>
  <c r="AY127" i="7"/>
  <c r="AY126" i="7"/>
  <c r="AY125" i="7"/>
  <c r="AY124" i="7"/>
  <c r="AY123" i="7"/>
  <c r="AY122" i="7"/>
  <c r="AY121" i="7"/>
  <c r="AY120" i="7"/>
  <c r="AY119" i="7"/>
  <c r="AY118" i="7"/>
  <c r="AY117" i="7"/>
  <c r="AS128" i="7"/>
  <c r="AS127" i="7"/>
  <c r="AS126" i="7"/>
  <c r="AS125" i="7"/>
  <c r="AS124" i="7"/>
  <c r="AS123" i="7"/>
  <c r="AS122" i="7"/>
  <c r="AS121" i="7"/>
  <c r="AS120" i="7"/>
  <c r="AS119" i="7"/>
  <c r="AS118" i="7"/>
  <c r="AS117" i="7"/>
  <c r="AM128" i="7"/>
  <c r="AM127" i="7"/>
  <c r="AM126" i="7"/>
  <c r="AM125" i="7"/>
  <c r="AM124" i="7"/>
  <c r="AM123" i="7"/>
  <c r="AM122" i="7"/>
  <c r="AM121" i="7"/>
  <c r="AM120" i="7"/>
  <c r="AM119" i="7"/>
  <c r="AM118" i="7"/>
  <c r="AM117" i="7"/>
  <c r="AG128" i="7"/>
  <c r="AG127" i="7"/>
  <c r="AG126" i="7"/>
  <c r="AG125" i="7"/>
  <c r="AG124" i="7"/>
  <c r="AG123" i="7"/>
  <c r="AG122" i="7"/>
  <c r="AG121" i="7"/>
  <c r="AG120" i="7"/>
  <c r="AG119" i="7"/>
  <c r="AG118" i="7"/>
  <c r="AG117" i="7"/>
  <c r="AA128" i="7"/>
  <c r="AA127" i="7"/>
  <c r="AA126" i="7"/>
  <c r="AA125" i="7"/>
  <c r="AA124" i="7"/>
  <c r="AA123" i="7"/>
  <c r="AA122" i="7"/>
  <c r="AA121" i="7"/>
  <c r="AA120" i="7"/>
  <c r="AA119" i="7"/>
  <c r="AA118" i="7"/>
  <c r="AA117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O128" i="7"/>
  <c r="O127" i="7"/>
  <c r="O126" i="7"/>
  <c r="O125" i="7"/>
  <c r="O124" i="7"/>
  <c r="O123" i="7"/>
  <c r="O122" i="7"/>
  <c r="O121" i="7"/>
  <c r="O120" i="7"/>
  <c r="O119" i="7"/>
  <c r="O118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AZ56" i="7"/>
  <c r="BA56" i="7"/>
  <c r="BB56" i="7"/>
  <c r="BC56" i="7"/>
  <c r="BE56" i="7"/>
  <c r="AZ57" i="7"/>
  <c r="BA57" i="7"/>
  <c r="BB57" i="7"/>
  <c r="BC57" i="7"/>
  <c r="BE57" i="7"/>
  <c r="AZ58" i="7"/>
  <c r="BA58" i="7"/>
  <c r="BB58" i="7"/>
  <c r="BC58" i="7"/>
  <c r="BE58" i="7"/>
  <c r="AZ59" i="7"/>
  <c r="BA59" i="7"/>
  <c r="BB59" i="7"/>
  <c r="BC59" i="7"/>
  <c r="BE59" i="7"/>
  <c r="AZ60" i="7"/>
  <c r="BA60" i="7"/>
  <c r="BB60" i="7"/>
  <c r="BC60" i="7"/>
  <c r="BE60" i="7"/>
  <c r="AZ61" i="7"/>
  <c r="BA61" i="7"/>
  <c r="BB61" i="7"/>
  <c r="BC61" i="7"/>
  <c r="BE61" i="7"/>
  <c r="AZ62" i="7"/>
  <c r="BA62" i="7"/>
  <c r="BB62" i="7"/>
  <c r="BC62" i="7"/>
  <c r="BE62" i="7"/>
  <c r="BB55" i="7"/>
  <c r="AZ55" i="7"/>
  <c r="BE117" i="7" l="1"/>
  <c r="BB64" i="7"/>
  <c r="AZ64" i="7"/>
  <c r="AW73" i="7" l="1"/>
  <c r="AU73" i="7"/>
  <c r="AQ73" i="7"/>
  <c r="AO73" i="7"/>
  <c r="AE73" i="7"/>
  <c r="AC73" i="7"/>
  <c r="S73" i="7"/>
  <c r="Q73" i="7"/>
  <c r="G73" i="7"/>
  <c r="E73" i="7"/>
  <c r="AK72" i="7" l="1"/>
  <c r="AI72" i="7"/>
  <c r="AW72" i="7"/>
  <c r="AU72" i="7"/>
  <c r="AQ72" i="7"/>
  <c r="AO72" i="7"/>
  <c r="AE72" i="7"/>
  <c r="AC72" i="7"/>
  <c r="S72" i="7"/>
  <c r="Q72" i="7"/>
  <c r="G72" i="7"/>
  <c r="E72" i="7"/>
  <c r="AK27" i="19" l="1"/>
  <c r="E13" i="19"/>
  <c r="G13" i="19"/>
  <c r="K13" i="19"/>
  <c r="M13" i="19"/>
  <c r="Q13" i="19"/>
  <c r="S13" i="19"/>
  <c r="W13" i="19"/>
  <c r="Y13" i="19"/>
  <c r="AC13" i="19"/>
  <c r="AE13" i="19"/>
  <c r="AI13" i="19"/>
  <c r="AK13" i="19"/>
  <c r="AO13" i="19"/>
  <c r="AQ13" i="19"/>
  <c r="AU13" i="19"/>
  <c r="AW13" i="19"/>
  <c r="AZ13" i="19"/>
  <c r="BA13" i="19"/>
  <c r="BB13" i="19"/>
  <c r="BC13" i="19"/>
  <c r="BD13" i="19"/>
  <c r="BE13" i="19"/>
  <c r="BE41" i="20" l="1"/>
  <c r="BD41" i="20"/>
  <c r="BC41" i="20"/>
  <c r="BB41" i="20"/>
  <c r="BA41" i="20"/>
  <c r="AZ41" i="20"/>
  <c r="AW41" i="20"/>
  <c r="AU41" i="20"/>
  <c r="AQ41" i="20"/>
  <c r="AO41" i="20"/>
  <c r="AK41" i="20"/>
  <c r="AI41" i="20"/>
  <c r="AE41" i="20"/>
  <c r="AC41" i="20"/>
  <c r="Y41" i="20"/>
  <c r="W41" i="20"/>
  <c r="S41" i="20"/>
  <c r="Q41" i="20"/>
  <c r="M41" i="20"/>
  <c r="K41" i="20"/>
  <c r="G41" i="20"/>
  <c r="E41" i="20"/>
  <c r="BE38" i="13"/>
  <c r="BD38" i="13"/>
  <c r="BC38" i="13"/>
  <c r="BB38" i="13"/>
  <c r="BA38" i="13"/>
  <c r="AZ38" i="13"/>
  <c r="AW38" i="13"/>
  <c r="AU38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BE41" i="12"/>
  <c r="BD41" i="12"/>
  <c r="BC41" i="12"/>
  <c r="BB41" i="12"/>
  <c r="BA41" i="12"/>
  <c r="AZ41" i="12"/>
  <c r="AW41" i="12"/>
  <c r="AU41" i="12"/>
  <c r="AQ41" i="12"/>
  <c r="AO41" i="12"/>
  <c r="AK41" i="12"/>
  <c r="AI41" i="12"/>
  <c r="AE41" i="12"/>
  <c r="AC41" i="12"/>
  <c r="Y41" i="12"/>
  <c r="W41" i="12"/>
  <c r="S41" i="12"/>
  <c r="Q41" i="12"/>
  <c r="M41" i="12"/>
  <c r="K41" i="12"/>
  <c r="G41" i="12"/>
  <c r="E41" i="12"/>
  <c r="AY70" i="20" l="1"/>
  <c r="AS70" i="20"/>
  <c r="AM70" i="20"/>
  <c r="AG70" i="20"/>
  <c r="AA70" i="20"/>
  <c r="U70" i="20"/>
  <c r="O70" i="20"/>
  <c r="I70" i="20"/>
  <c r="AY69" i="20"/>
  <c r="AS69" i="20"/>
  <c r="AM69" i="20"/>
  <c r="AG69" i="20"/>
  <c r="AA69" i="20"/>
  <c r="U69" i="20"/>
  <c r="O69" i="20"/>
  <c r="I69" i="20"/>
  <c r="AY68" i="20"/>
  <c r="AS68" i="20"/>
  <c r="AM68" i="20"/>
  <c r="AG68" i="20"/>
  <c r="AA68" i="20"/>
  <c r="U68" i="20"/>
  <c r="O68" i="20"/>
  <c r="I68" i="20"/>
  <c r="AY67" i="20"/>
  <c r="AS67" i="20"/>
  <c r="AM67" i="20"/>
  <c r="AG67" i="20"/>
  <c r="AA67" i="20"/>
  <c r="U67" i="20"/>
  <c r="O67" i="20"/>
  <c r="I67" i="20"/>
  <c r="AY66" i="20"/>
  <c r="AS66" i="20"/>
  <c r="AM66" i="20"/>
  <c r="AG66" i="20"/>
  <c r="AA66" i="20"/>
  <c r="U66" i="20"/>
  <c r="O66" i="20"/>
  <c r="I66" i="20"/>
  <c r="AY65" i="20"/>
  <c r="AS65" i="20"/>
  <c r="AM65" i="20"/>
  <c r="AG65" i="20"/>
  <c r="AA65" i="20"/>
  <c r="U65" i="20"/>
  <c r="O65" i="20"/>
  <c r="I65" i="20"/>
  <c r="AY64" i="20"/>
  <c r="AS64" i="20"/>
  <c r="AM64" i="20"/>
  <c r="AG64" i="20"/>
  <c r="AA64" i="20"/>
  <c r="U64" i="20"/>
  <c r="O64" i="20"/>
  <c r="I64" i="20"/>
  <c r="AY63" i="20"/>
  <c r="AS63" i="20"/>
  <c r="AM63" i="20"/>
  <c r="AG63" i="20"/>
  <c r="AA63" i="20"/>
  <c r="U63" i="20"/>
  <c r="O63" i="20"/>
  <c r="I63" i="20"/>
  <c r="AY62" i="20"/>
  <c r="AS62" i="20"/>
  <c r="AM62" i="20"/>
  <c r="AG62" i="20"/>
  <c r="AA62" i="20"/>
  <c r="U62" i="20"/>
  <c r="O62" i="20"/>
  <c r="I62" i="20"/>
  <c r="AY61" i="20"/>
  <c r="AS61" i="20"/>
  <c r="AM61" i="20"/>
  <c r="AG61" i="20"/>
  <c r="AA61" i="20"/>
  <c r="U61" i="20"/>
  <c r="O61" i="20"/>
  <c r="I61" i="20"/>
  <c r="AY60" i="20"/>
  <c r="AS60" i="20"/>
  <c r="AM60" i="20"/>
  <c r="AG60" i="20"/>
  <c r="AA60" i="20"/>
  <c r="U60" i="20"/>
  <c r="O60" i="20"/>
  <c r="I60" i="20"/>
  <c r="AY59" i="20"/>
  <c r="AS59" i="20"/>
  <c r="AM59" i="20"/>
  <c r="AG59" i="20"/>
  <c r="AA59" i="20"/>
  <c r="U59" i="20"/>
  <c r="O59" i="20"/>
  <c r="I59" i="20"/>
  <c r="AV51" i="20"/>
  <c r="AW51" i="20" s="1"/>
  <c r="AT51" i="20"/>
  <c r="AP51" i="20"/>
  <c r="AQ51" i="20" s="1"/>
  <c r="AN51" i="20"/>
  <c r="AO51" i="20" s="1"/>
  <c r="AJ51" i="20"/>
  <c r="AK51" i="20" s="1"/>
  <c r="AH51" i="20"/>
  <c r="AI51" i="20" s="1"/>
  <c r="AD51" i="20"/>
  <c r="AE51" i="20" s="1"/>
  <c r="AB51" i="20"/>
  <c r="AC51" i="20" s="1"/>
  <c r="X51" i="20"/>
  <c r="Y51" i="20" s="1"/>
  <c r="V51" i="20"/>
  <c r="W51" i="20" s="1"/>
  <c r="R51" i="20"/>
  <c r="S51" i="20" s="1"/>
  <c r="P51" i="20"/>
  <c r="L51" i="20"/>
  <c r="J51" i="20"/>
  <c r="K51" i="20" s="1"/>
  <c r="F51" i="20"/>
  <c r="G51" i="20" s="1"/>
  <c r="D51" i="20"/>
  <c r="E51" i="20" s="1"/>
  <c r="AW50" i="20"/>
  <c r="AU50" i="20"/>
  <c r="AQ50" i="20"/>
  <c r="AO50" i="20"/>
  <c r="AK50" i="20"/>
  <c r="AI50" i="20"/>
  <c r="AE50" i="20"/>
  <c r="AC50" i="20"/>
  <c r="Y50" i="20"/>
  <c r="W50" i="20"/>
  <c r="S50" i="20"/>
  <c r="Q50" i="20"/>
  <c r="M50" i="20"/>
  <c r="K50" i="20"/>
  <c r="G50" i="20"/>
  <c r="E50" i="20"/>
  <c r="AW48" i="20"/>
  <c r="AU48" i="20"/>
  <c r="AQ48" i="20"/>
  <c r="AO48" i="20"/>
  <c r="AK48" i="20"/>
  <c r="AI48" i="20"/>
  <c r="AE48" i="20"/>
  <c r="AC48" i="20"/>
  <c r="Y48" i="20"/>
  <c r="W48" i="20"/>
  <c r="S48" i="20"/>
  <c r="Q48" i="20"/>
  <c r="M48" i="20"/>
  <c r="K48" i="20"/>
  <c r="G48" i="20"/>
  <c r="E48" i="20"/>
  <c r="AW47" i="20"/>
  <c r="AU47" i="20"/>
  <c r="AQ47" i="20"/>
  <c r="AO47" i="20"/>
  <c r="AK47" i="20"/>
  <c r="AI47" i="20"/>
  <c r="AE47" i="20"/>
  <c r="AC47" i="20"/>
  <c r="Y47" i="20"/>
  <c r="W47" i="20"/>
  <c r="S47" i="20"/>
  <c r="Q47" i="20"/>
  <c r="M47" i="20"/>
  <c r="K47" i="20"/>
  <c r="G47" i="20"/>
  <c r="E47" i="20"/>
  <c r="AW46" i="20"/>
  <c r="AU46" i="20"/>
  <c r="AQ46" i="20"/>
  <c r="AO46" i="20"/>
  <c r="AK46" i="20"/>
  <c r="AI46" i="20"/>
  <c r="AE46" i="20"/>
  <c r="AC46" i="20"/>
  <c r="Y46" i="20"/>
  <c r="W46" i="20"/>
  <c r="S46" i="20"/>
  <c r="Q46" i="20"/>
  <c r="M46" i="20"/>
  <c r="K46" i="20"/>
  <c r="G46" i="20"/>
  <c r="E46" i="20"/>
  <c r="AW45" i="20"/>
  <c r="AU45" i="20"/>
  <c r="AQ45" i="20"/>
  <c r="AO45" i="20"/>
  <c r="AK45" i="20"/>
  <c r="AI45" i="20"/>
  <c r="AE45" i="20"/>
  <c r="AC45" i="20"/>
  <c r="Y45" i="20"/>
  <c r="W45" i="20"/>
  <c r="S45" i="20"/>
  <c r="Q45" i="20"/>
  <c r="M45" i="20"/>
  <c r="K45" i="20"/>
  <c r="G45" i="20"/>
  <c r="E45" i="20"/>
  <c r="AX42" i="20"/>
  <c r="AV42" i="20"/>
  <c r="AT42" i="20"/>
  <c r="AR42" i="20"/>
  <c r="AP42" i="20"/>
  <c r="AN42" i="20"/>
  <c r="AL42" i="20"/>
  <c r="AJ42" i="20"/>
  <c r="AH42" i="20"/>
  <c r="AF42" i="20"/>
  <c r="AD42" i="20"/>
  <c r="AB42" i="20"/>
  <c r="Z42" i="20"/>
  <c r="X42" i="20"/>
  <c r="V42" i="20"/>
  <c r="T42" i="20"/>
  <c r="R42" i="20"/>
  <c r="P42" i="20"/>
  <c r="N42" i="20"/>
  <c r="L42" i="20"/>
  <c r="J42" i="20"/>
  <c r="H42" i="20"/>
  <c r="F42" i="20"/>
  <c r="D42" i="20"/>
  <c r="BE40" i="20"/>
  <c r="BD40" i="20"/>
  <c r="BC40" i="20"/>
  <c r="BB40" i="20"/>
  <c r="BA40" i="20"/>
  <c r="AZ40" i="20"/>
  <c r="AW40" i="20"/>
  <c r="AU40" i="20"/>
  <c r="AQ40" i="20"/>
  <c r="AO40" i="20"/>
  <c r="AK40" i="20"/>
  <c r="AI40" i="20"/>
  <c r="AE40" i="20"/>
  <c r="AC40" i="20"/>
  <c r="Y40" i="20"/>
  <c r="W40" i="20"/>
  <c r="S40" i="20"/>
  <c r="Q40" i="20"/>
  <c r="M40" i="20"/>
  <c r="K40" i="20"/>
  <c r="G40" i="20"/>
  <c r="E40" i="20"/>
  <c r="BE39" i="20"/>
  <c r="BD39" i="20"/>
  <c r="BC39" i="20"/>
  <c r="BB39" i="20"/>
  <c r="BA39" i="20"/>
  <c r="AZ39" i="20"/>
  <c r="AW39" i="20"/>
  <c r="AU39" i="20"/>
  <c r="AQ39" i="20"/>
  <c r="AO39" i="20"/>
  <c r="AK39" i="20"/>
  <c r="AI39" i="20"/>
  <c r="AE39" i="20"/>
  <c r="AC39" i="20"/>
  <c r="Y39" i="20"/>
  <c r="W39" i="20"/>
  <c r="S39" i="20"/>
  <c r="Q39" i="20"/>
  <c r="M39" i="20"/>
  <c r="K39" i="20"/>
  <c r="G39" i="20"/>
  <c r="E39" i="20"/>
  <c r="BE38" i="20"/>
  <c r="BD38" i="20"/>
  <c r="BC38" i="20"/>
  <c r="BB38" i="20"/>
  <c r="BA38" i="20"/>
  <c r="AZ38" i="20"/>
  <c r="AW38" i="20"/>
  <c r="AU38" i="20"/>
  <c r="AQ38" i="20"/>
  <c r="AO38" i="20"/>
  <c r="AK38" i="20"/>
  <c r="AI38" i="20"/>
  <c r="AE38" i="20"/>
  <c r="AC38" i="20"/>
  <c r="Y38" i="20"/>
  <c r="W38" i="20"/>
  <c r="S38" i="20"/>
  <c r="Q38" i="20"/>
  <c r="M38" i="20"/>
  <c r="K38" i="20"/>
  <c r="G38" i="20"/>
  <c r="E38" i="20"/>
  <c r="BE37" i="20"/>
  <c r="BD37" i="20"/>
  <c r="BC37" i="20"/>
  <c r="BB37" i="20"/>
  <c r="BA37" i="20"/>
  <c r="AZ37" i="20"/>
  <c r="AW37" i="20"/>
  <c r="AU37" i="20"/>
  <c r="AQ37" i="20"/>
  <c r="AO37" i="20"/>
  <c r="AK37" i="20"/>
  <c r="AI37" i="20"/>
  <c r="AE37" i="20"/>
  <c r="AC37" i="20"/>
  <c r="Y37" i="20"/>
  <c r="W37" i="20"/>
  <c r="S37" i="20"/>
  <c r="Q37" i="20"/>
  <c r="M37" i="20"/>
  <c r="K37" i="20"/>
  <c r="G37" i="20"/>
  <c r="E37" i="20"/>
  <c r="BE36" i="20"/>
  <c r="BD36" i="20"/>
  <c r="BC36" i="20"/>
  <c r="BB36" i="20"/>
  <c r="BA36" i="20"/>
  <c r="AZ36" i="20"/>
  <c r="AW36" i="20"/>
  <c r="AU36" i="20"/>
  <c r="AQ36" i="20"/>
  <c r="AO36" i="20"/>
  <c r="AK36" i="20"/>
  <c r="AI36" i="20"/>
  <c r="AE36" i="20"/>
  <c r="AC36" i="20"/>
  <c r="Y36" i="20"/>
  <c r="W36" i="20"/>
  <c r="S36" i="20"/>
  <c r="Q36" i="20"/>
  <c r="M36" i="20"/>
  <c r="K36" i="20"/>
  <c r="G36" i="20"/>
  <c r="E36" i="20"/>
  <c r="BE35" i="20"/>
  <c r="BD35" i="20"/>
  <c r="BC35" i="20"/>
  <c r="BB35" i="20"/>
  <c r="BA35" i="20"/>
  <c r="AZ35" i="20"/>
  <c r="AW35" i="20"/>
  <c r="AU35" i="20"/>
  <c r="AQ35" i="20"/>
  <c r="AO35" i="20"/>
  <c r="AK35" i="20"/>
  <c r="AI35" i="20"/>
  <c r="AE35" i="20"/>
  <c r="AC35" i="20"/>
  <c r="Y35" i="20"/>
  <c r="W35" i="20"/>
  <c r="S35" i="20"/>
  <c r="Q35" i="20"/>
  <c r="M35" i="20"/>
  <c r="K35" i="20"/>
  <c r="G35" i="20"/>
  <c r="E35" i="20"/>
  <c r="BE34" i="20"/>
  <c r="BD34" i="20"/>
  <c r="BC34" i="20"/>
  <c r="BB34" i="20"/>
  <c r="BA34" i="20"/>
  <c r="AZ34" i="20"/>
  <c r="AW34" i="20"/>
  <c r="AU34" i="20"/>
  <c r="AQ34" i="20"/>
  <c r="AO34" i="20"/>
  <c r="AK34" i="20"/>
  <c r="AI34" i="20"/>
  <c r="AE34" i="20"/>
  <c r="AC34" i="20"/>
  <c r="Y34" i="20"/>
  <c r="W34" i="20"/>
  <c r="S34" i="20"/>
  <c r="Q34" i="20"/>
  <c r="M34" i="20"/>
  <c r="K34" i="20"/>
  <c r="G34" i="20"/>
  <c r="E34" i="20"/>
  <c r="BE33" i="20"/>
  <c r="BD33" i="20"/>
  <c r="BC33" i="20"/>
  <c r="BB33" i="20"/>
  <c r="BA33" i="20"/>
  <c r="AZ33" i="20"/>
  <c r="AW33" i="20"/>
  <c r="AU33" i="20"/>
  <c r="AQ33" i="20"/>
  <c r="AO33" i="20"/>
  <c r="AK33" i="20"/>
  <c r="AI33" i="20"/>
  <c r="AE33" i="20"/>
  <c r="AC33" i="20"/>
  <c r="Y33" i="20"/>
  <c r="W33" i="20"/>
  <c r="S33" i="20"/>
  <c r="Q33" i="20"/>
  <c r="M33" i="20"/>
  <c r="K33" i="20"/>
  <c r="G33" i="20"/>
  <c r="E33" i="20"/>
  <c r="BE32" i="20"/>
  <c r="BD32" i="20"/>
  <c r="BC32" i="20"/>
  <c r="BB32" i="20"/>
  <c r="BA32" i="20"/>
  <c r="AZ32" i="20"/>
  <c r="AW32" i="20"/>
  <c r="AU32" i="20"/>
  <c r="AQ32" i="20"/>
  <c r="AO32" i="20"/>
  <c r="AK32" i="20"/>
  <c r="AI32" i="20"/>
  <c r="AE32" i="20"/>
  <c r="AC32" i="20"/>
  <c r="Y32" i="20"/>
  <c r="W32" i="20"/>
  <c r="S32" i="20"/>
  <c r="Q32" i="20"/>
  <c r="M32" i="20"/>
  <c r="K32" i="20"/>
  <c r="G32" i="20"/>
  <c r="E32" i="20"/>
  <c r="BE31" i="20"/>
  <c r="BD31" i="20"/>
  <c r="BC31" i="20"/>
  <c r="BB31" i="20"/>
  <c r="BA31" i="20"/>
  <c r="AZ31" i="20"/>
  <c r="AW31" i="20"/>
  <c r="AU31" i="20"/>
  <c r="AQ31" i="20"/>
  <c r="AO31" i="20"/>
  <c r="AK31" i="20"/>
  <c r="AI31" i="20"/>
  <c r="AE31" i="20"/>
  <c r="AC31" i="20"/>
  <c r="Y31" i="20"/>
  <c r="W31" i="20"/>
  <c r="S31" i="20"/>
  <c r="Q31" i="20"/>
  <c r="M31" i="20"/>
  <c r="K31" i="20"/>
  <c r="G31" i="20"/>
  <c r="E31" i="20"/>
  <c r="BE30" i="20"/>
  <c r="BD30" i="20"/>
  <c r="BC30" i="20"/>
  <c r="BB30" i="20"/>
  <c r="BA30" i="20"/>
  <c r="AZ30" i="20"/>
  <c r="AW30" i="20"/>
  <c r="AU30" i="20"/>
  <c r="AQ30" i="20"/>
  <c r="AO30" i="20"/>
  <c r="AK30" i="20"/>
  <c r="AI30" i="20"/>
  <c r="AE30" i="20"/>
  <c r="AC30" i="20"/>
  <c r="Y30" i="20"/>
  <c r="W30" i="20"/>
  <c r="S30" i="20"/>
  <c r="Q30" i="20"/>
  <c r="M30" i="20"/>
  <c r="K30" i="20"/>
  <c r="G30" i="20"/>
  <c r="E30" i="20"/>
  <c r="BE29" i="20"/>
  <c r="BD29" i="20"/>
  <c r="BC29" i="20"/>
  <c r="BB29" i="20"/>
  <c r="BA29" i="20"/>
  <c r="AZ29" i="20"/>
  <c r="AW29" i="20"/>
  <c r="AU29" i="20"/>
  <c r="AQ29" i="20"/>
  <c r="AO29" i="20"/>
  <c r="AK29" i="20"/>
  <c r="AI29" i="20"/>
  <c r="AE29" i="20"/>
  <c r="AC29" i="20"/>
  <c r="Y29" i="20"/>
  <c r="W29" i="20"/>
  <c r="S29" i="20"/>
  <c r="Q29" i="20"/>
  <c r="M29" i="20"/>
  <c r="K29" i="20"/>
  <c r="G29" i="20"/>
  <c r="E29" i="20"/>
  <c r="BE28" i="20"/>
  <c r="BD28" i="20"/>
  <c r="BC28" i="20"/>
  <c r="BB28" i="20"/>
  <c r="BA28" i="20"/>
  <c r="AZ28" i="20"/>
  <c r="AW28" i="20"/>
  <c r="AU28" i="20"/>
  <c r="AQ28" i="20"/>
  <c r="AO28" i="20"/>
  <c r="AK28" i="20"/>
  <c r="AI28" i="20"/>
  <c r="AE28" i="20"/>
  <c r="AC28" i="20"/>
  <c r="Y28" i="20"/>
  <c r="W28" i="20"/>
  <c r="S28" i="20"/>
  <c r="Q28" i="20"/>
  <c r="M28" i="20"/>
  <c r="K28" i="20"/>
  <c r="G28" i="20"/>
  <c r="E28" i="20"/>
  <c r="BE27" i="20"/>
  <c r="BD27" i="20"/>
  <c r="BC27" i="20"/>
  <c r="BB27" i="20"/>
  <c r="BA27" i="20"/>
  <c r="AZ27" i="20"/>
  <c r="AW27" i="20"/>
  <c r="AU27" i="20"/>
  <c r="AQ27" i="20"/>
  <c r="AO27" i="20"/>
  <c r="AK27" i="20"/>
  <c r="AI27" i="20"/>
  <c r="AE27" i="20"/>
  <c r="AC27" i="20"/>
  <c r="Y27" i="20"/>
  <c r="W27" i="20"/>
  <c r="S27" i="20"/>
  <c r="Q27" i="20"/>
  <c r="M27" i="20"/>
  <c r="K27" i="20"/>
  <c r="G27" i="20"/>
  <c r="E27" i="20"/>
  <c r="BE26" i="20"/>
  <c r="BD26" i="20"/>
  <c r="BC26" i="20"/>
  <c r="BB26" i="20"/>
  <c r="BA26" i="20"/>
  <c r="AZ26" i="20"/>
  <c r="AW26" i="20"/>
  <c r="AU26" i="20"/>
  <c r="AQ26" i="20"/>
  <c r="AO26" i="20"/>
  <c r="AK26" i="20"/>
  <c r="AI26" i="20"/>
  <c r="AE26" i="20"/>
  <c r="AC26" i="20"/>
  <c r="Y26" i="20"/>
  <c r="W26" i="20"/>
  <c r="S26" i="20"/>
  <c r="Q26" i="20"/>
  <c r="M26" i="20"/>
  <c r="K26" i="20"/>
  <c r="G26" i="20"/>
  <c r="E26" i="20"/>
  <c r="BE25" i="20"/>
  <c r="BD25" i="20"/>
  <c r="BC25" i="20"/>
  <c r="BB25" i="20"/>
  <c r="BA25" i="20"/>
  <c r="AZ25" i="20"/>
  <c r="AW25" i="20"/>
  <c r="AU25" i="20"/>
  <c r="AQ25" i="20"/>
  <c r="AO25" i="20"/>
  <c r="AK25" i="20"/>
  <c r="AI25" i="20"/>
  <c r="AE25" i="20"/>
  <c r="AC25" i="20"/>
  <c r="Y25" i="20"/>
  <c r="W25" i="20"/>
  <c r="S25" i="20"/>
  <c r="Q25" i="20"/>
  <c r="M25" i="20"/>
  <c r="K25" i="20"/>
  <c r="G25" i="20"/>
  <c r="E25" i="20"/>
  <c r="BE24" i="20"/>
  <c r="BD24" i="20"/>
  <c r="BC24" i="20"/>
  <c r="BB24" i="20"/>
  <c r="BA24" i="20"/>
  <c r="AZ24" i="20"/>
  <c r="AW24" i="20"/>
  <c r="AU24" i="20"/>
  <c r="AQ24" i="20"/>
  <c r="AO24" i="20"/>
  <c r="AK24" i="20"/>
  <c r="AI24" i="20"/>
  <c r="AE24" i="20"/>
  <c r="AC24" i="20"/>
  <c r="Y24" i="20"/>
  <c r="W24" i="20"/>
  <c r="S24" i="20"/>
  <c r="Q24" i="20"/>
  <c r="M24" i="20"/>
  <c r="K24" i="20"/>
  <c r="G24" i="20"/>
  <c r="E24" i="20"/>
  <c r="BE23" i="20"/>
  <c r="BD23" i="20"/>
  <c r="BC23" i="20"/>
  <c r="BB23" i="20"/>
  <c r="BA23" i="20"/>
  <c r="AZ23" i="20"/>
  <c r="AW23" i="20"/>
  <c r="AU23" i="20"/>
  <c r="AQ23" i="20"/>
  <c r="AO23" i="20"/>
  <c r="AK23" i="20"/>
  <c r="AI23" i="20"/>
  <c r="AE23" i="20"/>
  <c r="AC23" i="20"/>
  <c r="Y23" i="20"/>
  <c r="W23" i="20"/>
  <c r="S23" i="20"/>
  <c r="Q23" i="20"/>
  <c r="M23" i="20"/>
  <c r="K23" i="20"/>
  <c r="G23" i="20"/>
  <c r="E23" i="20"/>
  <c r="BE22" i="20"/>
  <c r="BD22" i="20"/>
  <c r="BC22" i="20"/>
  <c r="BB22" i="20"/>
  <c r="BA22" i="20"/>
  <c r="AZ22" i="20"/>
  <c r="AW22" i="20"/>
  <c r="AU22" i="20"/>
  <c r="AQ22" i="20"/>
  <c r="AO22" i="20"/>
  <c r="AK22" i="20"/>
  <c r="AI22" i="20"/>
  <c r="AE22" i="20"/>
  <c r="AC22" i="20"/>
  <c r="Y22" i="20"/>
  <c r="W22" i="20"/>
  <c r="S22" i="20"/>
  <c r="Q22" i="20"/>
  <c r="M22" i="20"/>
  <c r="K22" i="20"/>
  <c r="G22" i="20"/>
  <c r="E22" i="20"/>
  <c r="BE21" i="20"/>
  <c r="BD21" i="20"/>
  <c r="BC21" i="20"/>
  <c r="BB21" i="20"/>
  <c r="BA21" i="20"/>
  <c r="AZ21" i="20"/>
  <c r="AW21" i="20"/>
  <c r="AU21" i="20"/>
  <c r="AQ21" i="20"/>
  <c r="AO21" i="20"/>
  <c r="AK21" i="20"/>
  <c r="AI21" i="20"/>
  <c r="AE21" i="20"/>
  <c r="AC21" i="20"/>
  <c r="Y21" i="20"/>
  <c r="W21" i="20"/>
  <c r="S21" i="20"/>
  <c r="Q21" i="20"/>
  <c r="M21" i="20"/>
  <c r="K21" i="20"/>
  <c r="G21" i="20"/>
  <c r="E21" i="20"/>
  <c r="BE20" i="20"/>
  <c r="BD20" i="20"/>
  <c r="BC20" i="20"/>
  <c r="BB20" i="20"/>
  <c r="BA20" i="20"/>
  <c r="AZ20" i="20"/>
  <c r="AW20" i="20"/>
  <c r="AU20" i="20"/>
  <c r="AQ20" i="20"/>
  <c r="AO20" i="20"/>
  <c r="AK20" i="20"/>
  <c r="AI20" i="20"/>
  <c r="AE20" i="20"/>
  <c r="AC20" i="20"/>
  <c r="Y20" i="20"/>
  <c r="W20" i="20"/>
  <c r="S20" i="20"/>
  <c r="Q20" i="20"/>
  <c r="M20" i="20"/>
  <c r="K20" i="20"/>
  <c r="G20" i="20"/>
  <c r="E20" i="20"/>
  <c r="BE19" i="20"/>
  <c r="BD19" i="20"/>
  <c r="BC19" i="20"/>
  <c r="BB19" i="20"/>
  <c r="BA19" i="20"/>
  <c r="AZ19" i="20"/>
  <c r="AW19" i="20"/>
  <c r="AU19" i="20"/>
  <c r="AQ19" i="20"/>
  <c r="AO19" i="20"/>
  <c r="AK19" i="20"/>
  <c r="AI19" i="20"/>
  <c r="AE19" i="20"/>
  <c r="AC19" i="20"/>
  <c r="Y19" i="20"/>
  <c r="W19" i="20"/>
  <c r="S19" i="20"/>
  <c r="Q19" i="20"/>
  <c r="M19" i="20"/>
  <c r="K19" i="20"/>
  <c r="G19" i="20"/>
  <c r="E19" i="20"/>
  <c r="BE18" i="20"/>
  <c r="BD18" i="20"/>
  <c r="BC18" i="20"/>
  <c r="BB18" i="20"/>
  <c r="BA18" i="20"/>
  <c r="AZ18" i="20"/>
  <c r="AW18" i="20"/>
  <c r="AU18" i="20"/>
  <c r="AQ18" i="20"/>
  <c r="AO18" i="20"/>
  <c r="AK18" i="20"/>
  <c r="AI18" i="20"/>
  <c r="AE18" i="20"/>
  <c r="AC18" i="20"/>
  <c r="Y18" i="20"/>
  <c r="W18" i="20"/>
  <c r="S18" i="20"/>
  <c r="Q18" i="20"/>
  <c r="M18" i="20"/>
  <c r="K18" i="20"/>
  <c r="G18" i="20"/>
  <c r="E18" i="20"/>
  <c r="BE17" i="20"/>
  <c r="BD17" i="20"/>
  <c r="BC17" i="20"/>
  <c r="BB17" i="20"/>
  <c r="BA17" i="20"/>
  <c r="AZ17" i="20"/>
  <c r="AW17" i="20"/>
  <c r="AU17" i="20"/>
  <c r="AQ17" i="20"/>
  <c r="AO17" i="20"/>
  <c r="AK17" i="20"/>
  <c r="AI17" i="20"/>
  <c r="AE17" i="20"/>
  <c r="AC17" i="20"/>
  <c r="Y17" i="20"/>
  <c r="W17" i="20"/>
  <c r="S17" i="20"/>
  <c r="Q17" i="20"/>
  <c r="M17" i="20"/>
  <c r="K17" i="20"/>
  <c r="G17" i="20"/>
  <c r="E17" i="20"/>
  <c r="BE16" i="20"/>
  <c r="BD16" i="20"/>
  <c r="BC16" i="20"/>
  <c r="BB16" i="20"/>
  <c r="BA16" i="20"/>
  <c r="AZ16" i="20"/>
  <c r="AW16" i="20"/>
  <c r="AU16" i="20"/>
  <c r="AQ16" i="20"/>
  <c r="AO16" i="20"/>
  <c r="AK16" i="20"/>
  <c r="AI16" i="20"/>
  <c r="AE16" i="20"/>
  <c r="AC16" i="20"/>
  <c r="Y16" i="20"/>
  <c r="W16" i="20"/>
  <c r="S16" i="20"/>
  <c r="Q16" i="20"/>
  <c r="M16" i="20"/>
  <c r="K16" i="20"/>
  <c r="G16" i="20"/>
  <c r="E16" i="20"/>
  <c r="BE15" i="20"/>
  <c r="BD15" i="20"/>
  <c r="BC15" i="20"/>
  <c r="BB15" i="20"/>
  <c r="BA15" i="20"/>
  <c r="AZ15" i="20"/>
  <c r="Y15" i="20"/>
  <c r="W15" i="20"/>
  <c r="BE14" i="20"/>
  <c r="BD14" i="20"/>
  <c r="BC14" i="20"/>
  <c r="BB14" i="20"/>
  <c r="BA14" i="20"/>
  <c r="AZ14" i="20"/>
  <c r="Y14" i="20"/>
  <c r="W14" i="20"/>
  <c r="BD13" i="20"/>
  <c r="BB13" i="20"/>
  <c r="AZ13" i="20"/>
  <c r="BE12" i="20"/>
  <c r="BD12" i="20"/>
  <c r="BC12" i="20"/>
  <c r="BB12" i="20"/>
  <c r="BA12" i="20"/>
  <c r="AZ12" i="20"/>
  <c r="Y12" i="20"/>
  <c r="W12" i="20"/>
  <c r="BD11" i="20"/>
  <c r="U71" i="20" l="1"/>
  <c r="AS71" i="20"/>
  <c r="K42" i="20"/>
  <c r="AU51" i="20"/>
  <c r="AZ51" i="20"/>
  <c r="BA51" i="20"/>
  <c r="AI42" i="20"/>
  <c r="BE66" i="20"/>
  <c r="BE67" i="20"/>
  <c r="BE68" i="20"/>
  <c r="W42" i="20"/>
  <c r="E42" i="20"/>
  <c r="AC42" i="20"/>
  <c r="BB42" i="20"/>
  <c r="BA42" i="20"/>
  <c r="BE65" i="20"/>
  <c r="BE61" i="20"/>
  <c r="BE60" i="20"/>
  <c r="BD42" i="20"/>
  <c r="AU42" i="20"/>
  <c r="BE69" i="20"/>
  <c r="BE42" i="20"/>
  <c r="Y42" i="20"/>
  <c r="AW42" i="20"/>
  <c r="AK42" i="20"/>
  <c r="AZ42" i="20"/>
  <c r="M42" i="20"/>
  <c r="S42" i="20"/>
  <c r="AQ42" i="20"/>
  <c r="Q42" i="20"/>
  <c r="AO42" i="20"/>
  <c r="AA71" i="20"/>
  <c r="AY71" i="20"/>
  <c r="BE70" i="20"/>
  <c r="M51" i="20"/>
  <c r="I71" i="20"/>
  <c r="AG71" i="20"/>
  <c r="BC42" i="20"/>
  <c r="G42" i="20"/>
  <c r="AE42" i="20"/>
  <c r="O71" i="20"/>
  <c r="AM71" i="20"/>
  <c r="BE62" i="20"/>
  <c r="BE63" i="20"/>
  <c r="BE64" i="20"/>
  <c r="BE59" i="20"/>
  <c r="Q51" i="20"/>
  <c r="W12" i="12"/>
  <c r="W14" i="12"/>
  <c r="W15" i="12"/>
  <c r="W16" i="12"/>
  <c r="W17" i="12"/>
  <c r="Y12" i="12"/>
  <c r="Y14" i="12"/>
  <c r="Y15" i="12"/>
  <c r="Y16" i="12"/>
  <c r="Y17" i="12"/>
  <c r="BE71" i="20" l="1"/>
  <c r="AK51" i="7" l="1"/>
  <c r="AI51" i="7"/>
  <c r="M40" i="7" l="1"/>
  <c r="K40" i="7"/>
  <c r="S30" i="7"/>
  <c r="Q30" i="7"/>
  <c r="BE31" i="7"/>
  <c r="BD31" i="7"/>
  <c r="BC31" i="7"/>
  <c r="BB31" i="7"/>
  <c r="BA31" i="7"/>
  <c r="AZ31" i="7"/>
  <c r="AW31" i="7"/>
  <c r="AU31" i="7"/>
  <c r="AQ31" i="7"/>
  <c r="AO31" i="7"/>
  <c r="AK31" i="7"/>
  <c r="AI31" i="7"/>
  <c r="AE31" i="7"/>
  <c r="AC31" i="7"/>
  <c r="Y31" i="7"/>
  <c r="W31" i="7"/>
  <c r="S31" i="7"/>
  <c r="Q31" i="7"/>
  <c r="M31" i="7"/>
  <c r="K31" i="7"/>
  <c r="G31" i="7"/>
  <c r="E31" i="7"/>
  <c r="BC33" i="7" l="1"/>
  <c r="BC21" i="7"/>
  <c r="E52" i="7" l="1"/>
  <c r="G52" i="7"/>
  <c r="K52" i="7"/>
  <c r="M52" i="7"/>
  <c r="Q52" i="7"/>
  <c r="S52" i="7"/>
  <c r="W52" i="7"/>
  <c r="Y52" i="7"/>
  <c r="AC52" i="7"/>
  <c r="AE52" i="7"/>
  <c r="AI52" i="7"/>
  <c r="AK52" i="7"/>
  <c r="AO52" i="7"/>
  <c r="AQ52" i="7"/>
  <c r="AU52" i="7"/>
  <c r="AW52" i="7"/>
  <c r="AZ52" i="7"/>
  <c r="BA52" i="7"/>
  <c r="BB52" i="7"/>
  <c r="BC52" i="7"/>
  <c r="BD52" i="7"/>
  <c r="BE52" i="7"/>
  <c r="AY66" i="19" l="1"/>
  <c r="AS66" i="19"/>
  <c r="AM66" i="19"/>
  <c r="AG66" i="19"/>
  <c r="AA66" i="19"/>
  <c r="U66" i="19"/>
  <c r="O66" i="19"/>
  <c r="I66" i="19"/>
  <c r="AY65" i="19"/>
  <c r="AS65" i="19"/>
  <c r="AM65" i="19"/>
  <c r="AG65" i="19"/>
  <c r="AA65" i="19"/>
  <c r="U65" i="19"/>
  <c r="O65" i="19"/>
  <c r="I65" i="19"/>
  <c r="AY64" i="19"/>
  <c r="AS64" i="19"/>
  <c r="AM64" i="19"/>
  <c r="AG64" i="19"/>
  <c r="AA64" i="19"/>
  <c r="U64" i="19"/>
  <c r="O64" i="19"/>
  <c r="I64" i="19"/>
  <c r="AY63" i="19"/>
  <c r="AS63" i="19"/>
  <c r="AM63" i="19"/>
  <c r="AG63" i="19"/>
  <c r="AA63" i="19"/>
  <c r="U63" i="19"/>
  <c r="O63" i="19"/>
  <c r="I63" i="19"/>
  <c r="AY62" i="19"/>
  <c r="AS62" i="19"/>
  <c r="AM62" i="19"/>
  <c r="AG62" i="19"/>
  <c r="AA62" i="19"/>
  <c r="U62" i="19"/>
  <c r="O62" i="19"/>
  <c r="I62" i="19"/>
  <c r="AY61" i="19"/>
  <c r="AS61" i="19"/>
  <c r="AM61" i="19"/>
  <c r="AG61" i="19"/>
  <c r="AA61" i="19"/>
  <c r="U61" i="19"/>
  <c r="O61" i="19"/>
  <c r="I61" i="19"/>
  <c r="AY60" i="19"/>
  <c r="AS60" i="19"/>
  <c r="AM60" i="19"/>
  <c r="AG60" i="19"/>
  <c r="AA60" i="19"/>
  <c r="U60" i="19"/>
  <c r="O60" i="19"/>
  <c r="I60" i="19"/>
  <c r="AY59" i="19"/>
  <c r="AS59" i="19"/>
  <c r="AM59" i="19"/>
  <c r="AG59" i="19"/>
  <c r="AA59" i="19"/>
  <c r="U59" i="19"/>
  <c r="O59" i="19"/>
  <c r="I59" i="19"/>
  <c r="AY58" i="19"/>
  <c r="AS58" i="19"/>
  <c r="AM58" i="19"/>
  <c r="AG58" i="19"/>
  <c r="AA58" i="19"/>
  <c r="U58" i="19"/>
  <c r="O58" i="19"/>
  <c r="I58" i="19"/>
  <c r="AY57" i="19"/>
  <c r="AS57" i="19"/>
  <c r="AM57" i="19"/>
  <c r="AG57" i="19"/>
  <c r="AA57" i="19"/>
  <c r="U57" i="19"/>
  <c r="O57" i="19"/>
  <c r="I57" i="19"/>
  <c r="AY56" i="19"/>
  <c r="AS56" i="19"/>
  <c r="AM56" i="19"/>
  <c r="AG56" i="19"/>
  <c r="AA56" i="19"/>
  <c r="U56" i="19"/>
  <c r="O56" i="19"/>
  <c r="I56" i="19"/>
  <c r="AY55" i="19"/>
  <c r="AS55" i="19"/>
  <c r="AM55" i="19"/>
  <c r="AG55" i="19"/>
  <c r="AA55" i="19"/>
  <c r="U55" i="19"/>
  <c r="O55" i="19"/>
  <c r="I55" i="19"/>
  <c r="AV47" i="19"/>
  <c r="AW47" i="19" s="1"/>
  <c r="AT47" i="19"/>
  <c r="AP47" i="19"/>
  <c r="AQ47" i="19" s="1"/>
  <c r="AN47" i="19"/>
  <c r="AO47" i="19" s="1"/>
  <c r="AJ47" i="19"/>
  <c r="AK47" i="19" s="1"/>
  <c r="AH47" i="19"/>
  <c r="AI47" i="19" s="1"/>
  <c r="AD47" i="19"/>
  <c r="AE47" i="19" s="1"/>
  <c r="AB47" i="19"/>
  <c r="AC47" i="19" s="1"/>
  <c r="X47" i="19"/>
  <c r="Y47" i="19" s="1"/>
  <c r="V47" i="19"/>
  <c r="W47" i="19" s="1"/>
  <c r="R47" i="19"/>
  <c r="S47" i="19" s="1"/>
  <c r="P47" i="19"/>
  <c r="Q47" i="19" s="1"/>
  <c r="L47" i="19"/>
  <c r="J47" i="19"/>
  <c r="K47" i="19" s="1"/>
  <c r="F47" i="19"/>
  <c r="G47" i="19" s="1"/>
  <c r="D47" i="19"/>
  <c r="E47" i="19" s="1"/>
  <c r="AW46" i="19"/>
  <c r="AU46" i="19"/>
  <c r="AQ46" i="19"/>
  <c r="AO46" i="19"/>
  <c r="AK46" i="19"/>
  <c r="AI46" i="19"/>
  <c r="AE46" i="19"/>
  <c r="AC46" i="19"/>
  <c r="Y46" i="19"/>
  <c r="W46" i="19"/>
  <c r="S46" i="19"/>
  <c r="Q46" i="19"/>
  <c r="M46" i="19"/>
  <c r="K46" i="19"/>
  <c r="G46" i="19"/>
  <c r="E46" i="19"/>
  <c r="AW44" i="19"/>
  <c r="AU44" i="19"/>
  <c r="AQ44" i="19"/>
  <c r="AO44" i="19"/>
  <c r="AK44" i="19"/>
  <c r="AI44" i="19"/>
  <c r="AE44" i="19"/>
  <c r="AC44" i="19"/>
  <c r="Y44" i="19"/>
  <c r="W44" i="19"/>
  <c r="S44" i="19"/>
  <c r="Q44" i="19"/>
  <c r="M44" i="19"/>
  <c r="K44" i="19"/>
  <c r="G44" i="19"/>
  <c r="E44" i="19"/>
  <c r="AW43" i="19"/>
  <c r="AU43" i="19"/>
  <c r="AQ43" i="19"/>
  <c r="AO43" i="19"/>
  <c r="AK43" i="19"/>
  <c r="AI43" i="19"/>
  <c r="AE43" i="19"/>
  <c r="AC43" i="19"/>
  <c r="Y43" i="19"/>
  <c r="W43" i="19"/>
  <c r="S43" i="19"/>
  <c r="Q43" i="19"/>
  <c r="M43" i="19"/>
  <c r="K43" i="19"/>
  <c r="G43" i="19"/>
  <c r="E43" i="19"/>
  <c r="AW42" i="19"/>
  <c r="AU42" i="19"/>
  <c r="AQ42" i="19"/>
  <c r="AO42" i="19"/>
  <c r="AK42" i="19"/>
  <c r="AI42" i="19"/>
  <c r="AE42" i="19"/>
  <c r="AC42" i="19"/>
  <c r="Y42" i="19"/>
  <c r="W42" i="19"/>
  <c r="S42" i="19"/>
  <c r="Q42" i="19"/>
  <c r="M42" i="19"/>
  <c r="K42" i="19"/>
  <c r="G42" i="19"/>
  <c r="E42" i="19"/>
  <c r="AW41" i="19"/>
  <c r="AU41" i="19"/>
  <c r="AQ41" i="19"/>
  <c r="AO41" i="19"/>
  <c r="AK41" i="19"/>
  <c r="AI41" i="19"/>
  <c r="AE41" i="19"/>
  <c r="AC41" i="19"/>
  <c r="Y41" i="19"/>
  <c r="W41" i="19"/>
  <c r="S41" i="19"/>
  <c r="Q41" i="19"/>
  <c r="M41" i="19"/>
  <c r="K41" i="19"/>
  <c r="G41" i="19"/>
  <c r="E41" i="19"/>
  <c r="AX38" i="19"/>
  <c r="AV38" i="19"/>
  <c r="AT38" i="19"/>
  <c r="AR38" i="19"/>
  <c r="AP38" i="19"/>
  <c r="AN38" i="19"/>
  <c r="AL38" i="19"/>
  <c r="AJ38" i="19"/>
  <c r="AH38" i="19"/>
  <c r="AF38" i="19"/>
  <c r="AD38" i="19"/>
  <c r="AB38" i="19"/>
  <c r="Z38" i="19"/>
  <c r="X38" i="19"/>
  <c r="V38" i="19"/>
  <c r="T38" i="19"/>
  <c r="R38" i="19"/>
  <c r="P38" i="19"/>
  <c r="N38" i="19"/>
  <c r="L38" i="19"/>
  <c r="J38" i="19"/>
  <c r="H38" i="19"/>
  <c r="F38" i="19"/>
  <c r="D38" i="19"/>
  <c r="BE36" i="19"/>
  <c r="BD36" i="19"/>
  <c r="BC36" i="19"/>
  <c r="BB36" i="19"/>
  <c r="BA36" i="19"/>
  <c r="AZ36" i="19"/>
  <c r="AW36" i="19"/>
  <c r="AU36" i="19"/>
  <c r="AQ36" i="19"/>
  <c r="AO36" i="19"/>
  <c r="AK36" i="19"/>
  <c r="AI36" i="19"/>
  <c r="AE36" i="19"/>
  <c r="AC36" i="19"/>
  <c r="Y36" i="19"/>
  <c r="W36" i="19"/>
  <c r="S36" i="19"/>
  <c r="Q36" i="19"/>
  <c r="M36" i="19"/>
  <c r="K36" i="19"/>
  <c r="G36" i="19"/>
  <c r="E36" i="19"/>
  <c r="BE35" i="19"/>
  <c r="BD35" i="19"/>
  <c r="BC35" i="19"/>
  <c r="BB35" i="19"/>
  <c r="BA35" i="19"/>
  <c r="AZ35" i="19"/>
  <c r="AW35" i="19"/>
  <c r="AU35" i="19"/>
  <c r="AQ35" i="19"/>
  <c r="AO35" i="19"/>
  <c r="AK35" i="19"/>
  <c r="AI35" i="19"/>
  <c r="AE35" i="19"/>
  <c r="AC35" i="19"/>
  <c r="Y35" i="19"/>
  <c r="W35" i="19"/>
  <c r="S35" i="19"/>
  <c r="Q35" i="19"/>
  <c r="M35" i="19"/>
  <c r="K35" i="19"/>
  <c r="G35" i="19"/>
  <c r="E35" i="19"/>
  <c r="BE34" i="19"/>
  <c r="BD34" i="19"/>
  <c r="BC34" i="19"/>
  <c r="BB34" i="19"/>
  <c r="BA34" i="19"/>
  <c r="AZ34" i="19"/>
  <c r="AW34" i="19"/>
  <c r="AU34" i="19"/>
  <c r="AQ34" i="19"/>
  <c r="AO34" i="19"/>
  <c r="AK34" i="19"/>
  <c r="AI34" i="19"/>
  <c r="AE34" i="19"/>
  <c r="AC34" i="19"/>
  <c r="Y34" i="19"/>
  <c r="W34" i="19"/>
  <c r="S34" i="19"/>
  <c r="Q34" i="19"/>
  <c r="M34" i="19"/>
  <c r="K34" i="19"/>
  <c r="G34" i="19"/>
  <c r="E34" i="19"/>
  <c r="BE33" i="19"/>
  <c r="BD33" i="19"/>
  <c r="BC33" i="19"/>
  <c r="BB33" i="19"/>
  <c r="BA33" i="19"/>
  <c r="AZ33" i="19"/>
  <c r="AW33" i="19"/>
  <c r="AU33" i="19"/>
  <c r="AQ33" i="19"/>
  <c r="AO33" i="19"/>
  <c r="AK33" i="19"/>
  <c r="AI33" i="19"/>
  <c r="AE33" i="19"/>
  <c r="AC33" i="19"/>
  <c r="Y33" i="19"/>
  <c r="W33" i="19"/>
  <c r="S33" i="19"/>
  <c r="Q33" i="19"/>
  <c r="M33" i="19"/>
  <c r="K33" i="19"/>
  <c r="G33" i="19"/>
  <c r="E33" i="19"/>
  <c r="BE32" i="19"/>
  <c r="BD32" i="19"/>
  <c r="BC32" i="19"/>
  <c r="BB32" i="19"/>
  <c r="BA32" i="19"/>
  <c r="AZ32" i="19"/>
  <c r="AW32" i="19"/>
  <c r="AU32" i="19"/>
  <c r="AQ32" i="19"/>
  <c r="AO32" i="19"/>
  <c r="AK32" i="19"/>
  <c r="AI32" i="19"/>
  <c r="AE32" i="19"/>
  <c r="AC32" i="19"/>
  <c r="Y32" i="19"/>
  <c r="W32" i="19"/>
  <c r="S32" i="19"/>
  <c r="Q32" i="19"/>
  <c r="M32" i="19"/>
  <c r="K32" i="19"/>
  <c r="G32" i="19"/>
  <c r="E32" i="19"/>
  <c r="BE31" i="19"/>
  <c r="BD31" i="19"/>
  <c r="BC31" i="19"/>
  <c r="BB31" i="19"/>
  <c r="BA31" i="19"/>
  <c r="AZ31" i="19"/>
  <c r="AW31" i="19"/>
  <c r="AU31" i="19"/>
  <c r="AQ31" i="19"/>
  <c r="AO31" i="19"/>
  <c r="AK31" i="19"/>
  <c r="AI31" i="19"/>
  <c r="AE31" i="19"/>
  <c r="AC31" i="19"/>
  <c r="Y31" i="19"/>
  <c r="W31" i="19"/>
  <c r="S31" i="19"/>
  <c r="Q31" i="19"/>
  <c r="M31" i="19"/>
  <c r="K31" i="19"/>
  <c r="G31" i="19"/>
  <c r="E31" i="19"/>
  <c r="BE30" i="19"/>
  <c r="BD30" i="19"/>
  <c r="BC30" i="19"/>
  <c r="BB30" i="19"/>
  <c r="BA30" i="19"/>
  <c r="AZ30" i="19"/>
  <c r="AW30" i="19"/>
  <c r="AU30" i="19"/>
  <c r="AQ30" i="19"/>
  <c r="AO30" i="19"/>
  <c r="AK30" i="19"/>
  <c r="AI30" i="19"/>
  <c r="AE30" i="19"/>
  <c r="AC30" i="19"/>
  <c r="Y30" i="19"/>
  <c r="W30" i="19"/>
  <c r="S30" i="19"/>
  <c r="Q30" i="19"/>
  <c r="M30" i="19"/>
  <c r="K30" i="19"/>
  <c r="G30" i="19"/>
  <c r="E30" i="19"/>
  <c r="BE29" i="19"/>
  <c r="BD29" i="19"/>
  <c r="BC29" i="19"/>
  <c r="BB29" i="19"/>
  <c r="BA29" i="19"/>
  <c r="AZ29" i="19"/>
  <c r="AW29" i="19"/>
  <c r="AU29" i="19"/>
  <c r="AQ29" i="19"/>
  <c r="AO29" i="19"/>
  <c r="AK29" i="19"/>
  <c r="AI29" i="19"/>
  <c r="AE29" i="19"/>
  <c r="AC29" i="19"/>
  <c r="Y29" i="19"/>
  <c r="W29" i="19"/>
  <c r="S29" i="19"/>
  <c r="Q29" i="19"/>
  <c r="M29" i="19"/>
  <c r="K29" i="19"/>
  <c r="G29" i="19"/>
  <c r="E29" i="19"/>
  <c r="BE28" i="19"/>
  <c r="BD28" i="19"/>
  <c r="BC28" i="19"/>
  <c r="BB28" i="19"/>
  <c r="BA28" i="19"/>
  <c r="AZ28" i="19"/>
  <c r="AW28" i="19"/>
  <c r="AU28" i="19"/>
  <c r="AQ28" i="19"/>
  <c r="AO28" i="19"/>
  <c r="AK28" i="19"/>
  <c r="AI28" i="19"/>
  <c r="AE28" i="19"/>
  <c r="AC28" i="19"/>
  <c r="Y28" i="19"/>
  <c r="W28" i="19"/>
  <c r="S28" i="19"/>
  <c r="Q28" i="19"/>
  <c r="M28" i="19"/>
  <c r="K28" i="19"/>
  <c r="G28" i="19"/>
  <c r="E28" i="19"/>
  <c r="BE27" i="19"/>
  <c r="BD27" i="19"/>
  <c r="BC27" i="19"/>
  <c r="BB27" i="19"/>
  <c r="BA27" i="19"/>
  <c r="AZ27" i="19"/>
  <c r="AW27" i="19"/>
  <c r="AU27" i="19"/>
  <c r="AQ27" i="19"/>
  <c r="AO27" i="19"/>
  <c r="AI27" i="19"/>
  <c r="AE27" i="19"/>
  <c r="AC27" i="19"/>
  <c r="Y27" i="19"/>
  <c r="W27" i="19"/>
  <c r="S27" i="19"/>
  <c r="Q27" i="19"/>
  <c r="M27" i="19"/>
  <c r="K27" i="19"/>
  <c r="G27" i="19"/>
  <c r="E27" i="19"/>
  <c r="BE26" i="19"/>
  <c r="BD26" i="19"/>
  <c r="BC26" i="19"/>
  <c r="BB26" i="19"/>
  <c r="BA26" i="19"/>
  <c r="AZ26" i="19"/>
  <c r="AW26" i="19"/>
  <c r="AU26" i="19"/>
  <c r="AQ26" i="19"/>
  <c r="AO26" i="19"/>
  <c r="AK26" i="19"/>
  <c r="AI26" i="19"/>
  <c r="AE26" i="19"/>
  <c r="AC26" i="19"/>
  <c r="Y26" i="19"/>
  <c r="W26" i="19"/>
  <c r="S26" i="19"/>
  <c r="Q26" i="19"/>
  <c r="M26" i="19"/>
  <c r="K26" i="19"/>
  <c r="G26" i="19"/>
  <c r="E26" i="19"/>
  <c r="BE25" i="19"/>
  <c r="BD25" i="19"/>
  <c r="BC25" i="19"/>
  <c r="BB25" i="19"/>
  <c r="BA25" i="19"/>
  <c r="AZ25" i="19"/>
  <c r="AW25" i="19"/>
  <c r="AU25" i="19"/>
  <c r="AQ25" i="19"/>
  <c r="AO25" i="19"/>
  <c r="AK25" i="19"/>
  <c r="AI25" i="19"/>
  <c r="AE25" i="19"/>
  <c r="AC25" i="19"/>
  <c r="Y25" i="19"/>
  <c r="W25" i="19"/>
  <c r="S25" i="19"/>
  <c r="Q25" i="19"/>
  <c r="M25" i="19"/>
  <c r="K25" i="19"/>
  <c r="G25" i="19"/>
  <c r="E25" i="19"/>
  <c r="BE24" i="19"/>
  <c r="BD24" i="19"/>
  <c r="BC24" i="19"/>
  <c r="BB24" i="19"/>
  <c r="BA24" i="19"/>
  <c r="AZ24" i="19"/>
  <c r="AW24" i="19"/>
  <c r="AU24" i="19"/>
  <c r="AQ24" i="19"/>
  <c r="AO24" i="19"/>
  <c r="AK24" i="19"/>
  <c r="AI24" i="19"/>
  <c r="AE24" i="19"/>
  <c r="AC24" i="19"/>
  <c r="Y24" i="19"/>
  <c r="W24" i="19"/>
  <c r="S24" i="19"/>
  <c r="Q24" i="19"/>
  <c r="M24" i="19"/>
  <c r="K24" i="19"/>
  <c r="G24" i="19"/>
  <c r="E24" i="19"/>
  <c r="BE23" i="19"/>
  <c r="BD23" i="19"/>
  <c r="BC23" i="19"/>
  <c r="BB23" i="19"/>
  <c r="BA23" i="19"/>
  <c r="AZ23" i="19"/>
  <c r="AW23" i="19"/>
  <c r="AU23" i="19"/>
  <c r="AQ23" i="19"/>
  <c r="AO23" i="19"/>
  <c r="AK23" i="19"/>
  <c r="AI23" i="19"/>
  <c r="AE23" i="19"/>
  <c r="AC23" i="19"/>
  <c r="Y23" i="19"/>
  <c r="W23" i="19"/>
  <c r="S23" i="19"/>
  <c r="Q23" i="19"/>
  <c r="M23" i="19"/>
  <c r="K23" i="19"/>
  <c r="G23" i="19"/>
  <c r="E23" i="19"/>
  <c r="BE22" i="19"/>
  <c r="BD22" i="19"/>
  <c r="BC22" i="19"/>
  <c r="BB22" i="19"/>
  <c r="BA22" i="19"/>
  <c r="AZ22" i="19"/>
  <c r="AW22" i="19"/>
  <c r="AU22" i="19"/>
  <c r="AQ22" i="19"/>
  <c r="AO22" i="19"/>
  <c r="AK22" i="19"/>
  <c r="AI22" i="19"/>
  <c r="AE22" i="19"/>
  <c r="AC22" i="19"/>
  <c r="Y22" i="19"/>
  <c r="W22" i="19"/>
  <c r="S22" i="19"/>
  <c r="Q22" i="19"/>
  <c r="M22" i="19"/>
  <c r="K22" i="19"/>
  <c r="G22" i="19"/>
  <c r="E22" i="19"/>
  <c r="BE21" i="19"/>
  <c r="BD21" i="19"/>
  <c r="BC21" i="19"/>
  <c r="BB21" i="19"/>
  <c r="BA21" i="19"/>
  <c r="AZ21" i="19"/>
  <c r="AW21" i="19"/>
  <c r="AU21" i="19"/>
  <c r="AQ21" i="19"/>
  <c r="AO21" i="19"/>
  <c r="AK21" i="19"/>
  <c r="AI21" i="19"/>
  <c r="AE21" i="19"/>
  <c r="AC21" i="19"/>
  <c r="Y21" i="19"/>
  <c r="W21" i="19"/>
  <c r="S21" i="19"/>
  <c r="Q21" i="19"/>
  <c r="M21" i="19"/>
  <c r="K21" i="19"/>
  <c r="G21" i="19"/>
  <c r="E21" i="19"/>
  <c r="BE20" i="19"/>
  <c r="BD20" i="19"/>
  <c r="BC20" i="19"/>
  <c r="BB20" i="19"/>
  <c r="BA20" i="19"/>
  <c r="AZ20" i="19"/>
  <c r="AW20" i="19"/>
  <c r="AU20" i="19"/>
  <c r="AQ20" i="19"/>
  <c r="AO20" i="19"/>
  <c r="AK20" i="19"/>
  <c r="AI20" i="19"/>
  <c r="AE20" i="19"/>
  <c r="AC20" i="19"/>
  <c r="Y20" i="19"/>
  <c r="W20" i="19"/>
  <c r="S20" i="19"/>
  <c r="Q20" i="19"/>
  <c r="M20" i="19"/>
  <c r="K20" i="19"/>
  <c r="G20" i="19"/>
  <c r="E20" i="19"/>
  <c r="BE19" i="19"/>
  <c r="BD19" i="19"/>
  <c r="BC19" i="19"/>
  <c r="BB19" i="19"/>
  <c r="BA19" i="19"/>
  <c r="AZ19" i="19"/>
  <c r="AW19" i="19"/>
  <c r="AU19" i="19"/>
  <c r="AQ19" i="19"/>
  <c r="AO19" i="19"/>
  <c r="AK19" i="19"/>
  <c r="AI19" i="19"/>
  <c r="AE19" i="19"/>
  <c r="AC19" i="19"/>
  <c r="Y19" i="19"/>
  <c r="W19" i="19"/>
  <c r="S19" i="19"/>
  <c r="Q19" i="19"/>
  <c r="M19" i="19"/>
  <c r="K19" i="19"/>
  <c r="G19" i="19"/>
  <c r="E19" i="19"/>
  <c r="BE18" i="19"/>
  <c r="BD18" i="19"/>
  <c r="BC18" i="19"/>
  <c r="BB18" i="19"/>
  <c r="BA18" i="19"/>
  <c r="AZ18" i="19"/>
  <c r="AW18" i="19"/>
  <c r="AU18" i="19"/>
  <c r="AQ18" i="19"/>
  <c r="AO18" i="19"/>
  <c r="AK18" i="19"/>
  <c r="AI18" i="19"/>
  <c r="AE18" i="19"/>
  <c r="AC18" i="19"/>
  <c r="Y18" i="19"/>
  <c r="W18" i="19"/>
  <c r="S18" i="19"/>
  <c r="Q18" i="19"/>
  <c r="M18" i="19"/>
  <c r="K18" i="19"/>
  <c r="G18" i="19"/>
  <c r="E18" i="19"/>
  <c r="BE17" i="19"/>
  <c r="BD17" i="19"/>
  <c r="BC17" i="19"/>
  <c r="BB17" i="19"/>
  <c r="BA17" i="19"/>
  <c r="AZ17" i="19"/>
  <c r="AW17" i="19"/>
  <c r="AU17" i="19"/>
  <c r="AQ17" i="19"/>
  <c r="AO17" i="19"/>
  <c r="AK17" i="19"/>
  <c r="AI17" i="19"/>
  <c r="AE17" i="19"/>
  <c r="AC17" i="19"/>
  <c r="Y17" i="19"/>
  <c r="W17" i="19"/>
  <c r="S17" i="19"/>
  <c r="Q17" i="19"/>
  <c r="M17" i="19"/>
  <c r="K17" i="19"/>
  <c r="G17" i="19"/>
  <c r="E17" i="19"/>
  <c r="BE16" i="19"/>
  <c r="BD16" i="19"/>
  <c r="BC16" i="19"/>
  <c r="BB16" i="19"/>
  <c r="BA16" i="19"/>
  <c r="AZ16" i="19"/>
  <c r="AW16" i="19"/>
  <c r="AU16" i="19"/>
  <c r="AQ16" i="19"/>
  <c r="AO16" i="19"/>
  <c r="AK16" i="19"/>
  <c r="AI16" i="19"/>
  <c r="AE16" i="19"/>
  <c r="AC16" i="19"/>
  <c r="Y16" i="19"/>
  <c r="W16" i="19"/>
  <c r="S16" i="19"/>
  <c r="Q16" i="19"/>
  <c r="M16" i="19"/>
  <c r="K16" i="19"/>
  <c r="G16" i="19"/>
  <c r="E16" i="19"/>
  <c r="BE15" i="19"/>
  <c r="BD15" i="19"/>
  <c r="BC15" i="19"/>
  <c r="BB15" i="19"/>
  <c r="BA15" i="19"/>
  <c r="AZ15" i="19"/>
  <c r="AW15" i="19"/>
  <c r="AU15" i="19"/>
  <c r="AQ15" i="19"/>
  <c r="AO15" i="19"/>
  <c r="AK15" i="19"/>
  <c r="AI15" i="19"/>
  <c r="AE15" i="19"/>
  <c r="AC15" i="19"/>
  <c r="Y15" i="19"/>
  <c r="W15" i="19"/>
  <c r="S15" i="19"/>
  <c r="Q15" i="19"/>
  <c r="M15" i="19"/>
  <c r="K15" i="19"/>
  <c r="G15" i="19"/>
  <c r="E15" i="19"/>
  <c r="BE14" i="19"/>
  <c r="BD14" i="19"/>
  <c r="BC14" i="19"/>
  <c r="BB14" i="19"/>
  <c r="BA14" i="19"/>
  <c r="AZ14" i="19"/>
  <c r="AW14" i="19"/>
  <c r="AU14" i="19"/>
  <c r="AQ14" i="19"/>
  <c r="AO14" i="19"/>
  <c r="AK14" i="19"/>
  <c r="AI14" i="19"/>
  <c r="AE14" i="19"/>
  <c r="AC14" i="19"/>
  <c r="Y14" i="19"/>
  <c r="W14" i="19"/>
  <c r="S14" i="19"/>
  <c r="Q14" i="19"/>
  <c r="M14" i="19"/>
  <c r="K14" i="19"/>
  <c r="G14" i="19"/>
  <c r="E14" i="19"/>
  <c r="BE12" i="19"/>
  <c r="BD12" i="19"/>
  <c r="BC12" i="19"/>
  <c r="BB12" i="19"/>
  <c r="BA12" i="19"/>
  <c r="AZ12" i="19"/>
  <c r="AW12" i="19"/>
  <c r="AU12" i="19"/>
  <c r="AQ12" i="19"/>
  <c r="AO12" i="19"/>
  <c r="AK12" i="19"/>
  <c r="AI12" i="19"/>
  <c r="AE12" i="19"/>
  <c r="AC12" i="19"/>
  <c r="Y12" i="19"/>
  <c r="W12" i="19"/>
  <c r="S12" i="19"/>
  <c r="Q12" i="19"/>
  <c r="M12" i="19"/>
  <c r="K12" i="19"/>
  <c r="G12" i="19"/>
  <c r="E12" i="19"/>
  <c r="BE11" i="19"/>
  <c r="BD11" i="19"/>
  <c r="BC11" i="19"/>
  <c r="BB11" i="19"/>
  <c r="BA11" i="19"/>
  <c r="AZ11" i="19"/>
  <c r="AW11" i="19"/>
  <c r="AU11" i="19"/>
  <c r="AQ11" i="19"/>
  <c r="AO11" i="19"/>
  <c r="AK11" i="19"/>
  <c r="AI11" i="19"/>
  <c r="AE11" i="19"/>
  <c r="AC11" i="19"/>
  <c r="Y11" i="19"/>
  <c r="W11" i="19"/>
  <c r="S11" i="19"/>
  <c r="Q11" i="19"/>
  <c r="M11" i="19"/>
  <c r="K11" i="19"/>
  <c r="G11" i="19"/>
  <c r="E11" i="19"/>
  <c r="AU33" i="13"/>
  <c r="AW33" i="13"/>
  <c r="AZ33" i="13"/>
  <c r="BA33" i="13"/>
  <c r="BB33" i="13"/>
  <c r="BC33" i="13"/>
  <c r="BD33" i="13"/>
  <c r="BE33" i="13"/>
  <c r="AO33" i="13"/>
  <c r="E33" i="13"/>
  <c r="G33" i="13"/>
  <c r="K33" i="13"/>
  <c r="M33" i="13"/>
  <c r="Q33" i="13"/>
  <c r="S33" i="13"/>
  <c r="W33" i="13"/>
  <c r="Y33" i="13"/>
  <c r="AC33" i="13"/>
  <c r="AE33" i="13"/>
  <c r="AI33" i="13"/>
  <c r="AK33" i="13"/>
  <c r="AQ33" i="13"/>
  <c r="BE28" i="13"/>
  <c r="BD28" i="13"/>
  <c r="BC28" i="13"/>
  <c r="BB28" i="13"/>
  <c r="BA28" i="13"/>
  <c r="AZ28" i="13"/>
  <c r="AW28" i="13"/>
  <c r="AU28" i="13"/>
  <c r="AQ28" i="13"/>
  <c r="AO28" i="13"/>
  <c r="AE28" i="13"/>
  <c r="AC28" i="13"/>
  <c r="Y28" i="13"/>
  <c r="W28" i="13"/>
  <c r="S28" i="13"/>
  <c r="Q28" i="13"/>
  <c r="M28" i="13"/>
  <c r="K28" i="13"/>
  <c r="G28" i="13"/>
  <c r="E28" i="13"/>
  <c r="AG67" i="19" l="1"/>
  <c r="AS67" i="19"/>
  <c r="I67" i="19"/>
  <c r="Q38" i="19"/>
  <c r="AC38" i="19"/>
  <c r="AO38" i="19"/>
  <c r="AU47" i="19"/>
  <c r="BA47" i="19"/>
  <c r="AZ47" i="19"/>
  <c r="G38" i="19"/>
  <c r="AE38" i="19"/>
  <c r="BA38" i="19"/>
  <c r="AM67" i="19"/>
  <c r="O67" i="19"/>
  <c r="AY67" i="19"/>
  <c r="AA67" i="19"/>
  <c r="BE56" i="19"/>
  <c r="BE58" i="19"/>
  <c r="BE60" i="19"/>
  <c r="BE62" i="19"/>
  <c r="BE63" i="19"/>
  <c r="BE65" i="19"/>
  <c r="BE66" i="19"/>
  <c r="AI38" i="19"/>
  <c r="BB38" i="19"/>
  <c r="BD38" i="19"/>
  <c r="BE57" i="19"/>
  <c r="BE59" i="19"/>
  <c r="BE61" i="19"/>
  <c r="BE64" i="19"/>
  <c r="M38" i="19"/>
  <c r="AK38" i="19"/>
  <c r="BC38" i="19"/>
  <c r="U67" i="19"/>
  <c r="S38" i="19"/>
  <c r="AQ38" i="19"/>
  <c r="BE38" i="19"/>
  <c r="AW38" i="19"/>
  <c r="W38" i="19"/>
  <c r="AU38" i="19"/>
  <c r="K38" i="19"/>
  <c r="Y38" i="19"/>
  <c r="E38" i="19"/>
  <c r="AZ38" i="19"/>
  <c r="M47" i="19"/>
  <c r="BE55" i="19"/>
  <c r="BE67" i="19" l="1"/>
  <c r="AZ12" i="12"/>
  <c r="BA12" i="12"/>
  <c r="BB12" i="12"/>
  <c r="BC12" i="12"/>
  <c r="BD12" i="12"/>
  <c r="BE12" i="12"/>
  <c r="AZ14" i="12"/>
  <c r="BA14" i="12"/>
  <c r="BB14" i="12"/>
  <c r="BC14" i="12"/>
  <c r="BD14" i="12"/>
  <c r="BE14" i="12"/>
  <c r="AZ15" i="12"/>
  <c r="BA15" i="12"/>
  <c r="BB15" i="12"/>
  <c r="BC15" i="12"/>
  <c r="BD15" i="12"/>
  <c r="BE15" i="12"/>
  <c r="AZ16" i="12"/>
  <c r="BA16" i="12"/>
  <c r="BB16" i="12"/>
  <c r="BC16" i="12"/>
  <c r="BD16" i="12"/>
  <c r="BE16" i="12"/>
  <c r="AZ17" i="12"/>
  <c r="BA17" i="12"/>
  <c r="BB17" i="12"/>
  <c r="BC17" i="12"/>
  <c r="BD17" i="12"/>
  <c r="BE17" i="12"/>
  <c r="AZ18" i="12"/>
  <c r="BA18" i="12"/>
  <c r="BB18" i="12"/>
  <c r="BC18" i="12"/>
  <c r="BD18" i="12"/>
  <c r="BE18" i="12"/>
  <c r="AZ19" i="12"/>
  <c r="BA19" i="12"/>
  <c r="BB19" i="12"/>
  <c r="BC19" i="12"/>
  <c r="BD19" i="12"/>
  <c r="BE19" i="12"/>
  <c r="AZ20" i="12"/>
  <c r="BA20" i="12"/>
  <c r="BB20" i="12"/>
  <c r="BC20" i="12"/>
  <c r="BD20" i="12"/>
  <c r="BE20" i="12"/>
  <c r="AZ21" i="12"/>
  <c r="BA21" i="12"/>
  <c r="BB21" i="12"/>
  <c r="BC21" i="12"/>
  <c r="BD21" i="12"/>
  <c r="BE21" i="12"/>
  <c r="AZ22" i="12"/>
  <c r="BA22" i="12"/>
  <c r="BB22" i="12"/>
  <c r="BC22" i="12"/>
  <c r="BD22" i="12"/>
  <c r="BE22" i="12"/>
  <c r="AZ23" i="12"/>
  <c r="BA23" i="12"/>
  <c r="BB23" i="12"/>
  <c r="BC23" i="12"/>
  <c r="BD23" i="12"/>
  <c r="BE23" i="12"/>
  <c r="AZ24" i="12"/>
  <c r="BA24" i="12"/>
  <c r="BB24" i="12"/>
  <c r="BC24" i="12"/>
  <c r="BD24" i="12"/>
  <c r="BE24" i="12"/>
  <c r="AZ26" i="12"/>
  <c r="BA26" i="12"/>
  <c r="BB26" i="12"/>
  <c r="BC26" i="12"/>
  <c r="BD26" i="12"/>
  <c r="BE26" i="12"/>
  <c r="AZ25" i="12"/>
  <c r="BA25" i="12"/>
  <c r="BB25" i="12"/>
  <c r="BC25" i="12"/>
  <c r="BD25" i="12"/>
  <c r="BE25" i="12"/>
  <c r="AZ27" i="12"/>
  <c r="BA27" i="12"/>
  <c r="BB27" i="12"/>
  <c r="BC27" i="12"/>
  <c r="BD27" i="12"/>
  <c r="BE27" i="12"/>
  <c r="AZ28" i="12"/>
  <c r="BA28" i="12"/>
  <c r="BB28" i="12"/>
  <c r="BC28" i="12"/>
  <c r="BD28" i="12"/>
  <c r="BE28" i="12"/>
  <c r="AZ29" i="12"/>
  <c r="BA29" i="12"/>
  <c r="BB29" i="12"/>
  <c r="BC29" i="12"/>
  <c r="BD29" i="12"/>
  <c r="BE29" i="12"/>
  <c r="AZ30" i="12"/>
  <c r="BA30" i="12"/>
  <c r="BB30" i="12"/>
  <c r="BC30" i="12"/>
  <c r="BD30" i="12"/>
  <c r="BE30" i="12"/>
  <c r="AZ31" i="12"/>
  <c r="BA31" i="12"/>
  <c r="BB31" i="12"/>
  <c r="BC31" i="12"/>
  <c r="BD31" i="12"/>
  <c r="BE31" i="12"/>
  <c r="AZ32" i="12"/>
  <c r="BA32" i="12"/>
  <c r="BB32" i="12"/>
  <c r="BC32" i="12"/>
  <c r="BD32" i="12"/>
  <c r="BE32" i="12"/>
  <c r="AZ33" i="12"/>
  <c r="BA33" i="12"/>
  <c r="BB33" i="12"/>
  <c r="BC33" i="12"/>
  <c r="BD33" i="12"/>
  <c r="BE33" i="12"/>
  <c r="AZ34" i="12"/>
  <c r="BA34" i="12"/>
  <c r="BB34" i="12"/>
  <c r="BC34" i="12"/>
  <c r="BD34" i="12"/>
  <c r="BE34" i="12"/>
  <c r="AZ35" i="12"/>
  <c r="BA35" i="12"/>
  <c r="BB35" i="12"/>
  <c r="BC35" i="12"/>
  <c r="BD35" i="12"/>
  <c r="BE35" i="12"/>
  <c r="AZ36" i="12"/>
  <c r="BA36" i="12"/>
  <c r="BB36" i="12"/>
  <c r="BC36" i="12"/>
  <c r="BD36" i="12"/>
  <c r="BE36" i="12"/>
  <c r="AZ37" i="12"/>
  <c r="BA37" i="12"/>
  <c r="BB37" i="12"/>
  <c r="BC37" i="12"/>
  <c r="BD37" i="12"/>
  <c r="BE37" i="12"/>
  <c r="AZ38" i="12"/>
  <c r="BA38" i="12"/>
  <c r="BB38" i="12"/>
  <c r="BC38" i="12"/>
  <c r="BD38" i="12"/>
  <c r="BE38" i="12"/>
  <c r="AZ39" i="12"/>
  <c r="BA39" i="12"/>
  <c r="BB39" i="12"/>
  <c r="BC39" i="12"/>
  <c r="BD39" i="12"/>
  <c r="BE39" i="12"/>
  <c r="AZ40" i="12"/>
  <c r="BA40" i="12"/>
  <c r="BB40" i="12"/>
  <c r="BC40" i="12"/>
  <c r="BD40" i="12"/>
  <c r="BE40" i="12"/>
  <c r="BD11" i="12"/>
  <c r="H53" i="7" l="1"/>
  <c r="D53" i="7" l="1"/>
  <c r="W40" i="7"/>
  <c r="BE51" i="7" l="1"/>
  <c r="BD51" i="7"/>
  <c r="BC51" i="7"/>
  <c r="BB51" i="7"/>
  <c r="BA51" i="7"/>
  <c r="AZ51" i="7"/>
  <c r="AW51" i="7"/>
  <c r="AU51" i="7"/>
  <c r="AQ51" i="7"/>
  <c r="AO51" i="7"/>
  <c r="AE51" i="7"/>
  <c r="AC51" i="7"/>
  <c r="Y51" i="7"/>
  <c r="W51" i="7"/>
  <c r="S51" i="7"/>
  <c r="Q51" i="7"/>
  <c r="M51" i="7"/>
  <c r="K51" i="7"/>
  <c r="G51" i="7"/>
  <c r="E51" i="7"/>
  <c r="G11" i="7"/>
  <c r="BE20" i="7"/>
  <c r="BD20" i="7"/>
  <c r="BC20" i="7"/>
  <c r="BB20" i="7"/>
  <c r="BA20" i="7"/>
  <c r="AZ20" i="7"/>
  <c r="AW20" i="7"/>
  <c r="AU20" i="7"/>
  <c r="AQ20" i="7"/>
  <c r="AO20" i="7"/>
  <c r="AK20" i="7"/>
  <c r="AI20" i="7"/>
  <c r="AE20" i="7"/>
  <c r="AC20" i="7"/>
  <c r="Y20" i="7"/>
  <c r="W20" i="7"/>
  <c r="S20" i="7"/>
  <c r="Q20" i="7"/>
  <c r="M20" i="7"/>
  <c r="K20" i="7"/>
  <c r="G20" i="7"/>
  <c r="E20" i="7"/>
  <c r="AC27" i="13" l="1"/>
  <c r="AO20" i="13"/>
  <c r="AO27" i="13"/>
  <c r="BD42" i="12" l="1"/>
  <c r="AW40" i="12"/>
  <c r="AU40" i="12"/>
  <c r="AQ40" i="12"/>
  <c r="AO40" i="12"/>
  <c r="AK40" i="12"/>
  <c r="AI40" i="12"/>
  <c r="AE40" i="12"/>
  <c r="AC40" i="12"/>
  <c r="Y40" i="12"/>
  <c r="W40" i="12"/>
  <c r="S40" i="12"/>
  <c r="Q40" i="12"/>
  <c r="M40" i="12"/>
  <c r="K40" i="12"/>
  <c r="G40" i="12"/>
  <c r="E40" i="12"/>
  <c r="AW39" i="12"/>
  <c r="AU39" i="12"/>
  <c r="AQ39" i="12"/>
  <c r="AO39" i="12"/>
  <c r="AK39" i="12"/>
  <c r="AI39" i="12"/>
  <c r="AE39" i="12"/>
  <c r="AC39" i="12"/>
  <c r="Y39" i="12"/>
  <c r="W39" i="12"/>
  <c r="S39" i="12"/>
  <c r="Q39" i="12"/>
  <c r="M39" i="12"/>
  <c r="K39" i="12"/>
  <c r="G39" i="12"/>
  <c r="E39" i="12"/>
  <c r="AW38" i="12"/>
  <c r="AU38" i="12"/>
  <c r="AQ38" i="12"/>
  <c r="AO38" i="12"/>
  <c r="AK38" i="12"/>
  <c r="AI38" i="12"/>
  <c r="AE38" i="12"/>
  <c r="AC38" i="12"/>
  <c r="Y38" i="12"/>
  <c r="W38" i="12"/>
  <c r="S38" i="12"/>
  <c r="Q38" i="12"/>
  <c r="M38" i="12"/>
  <c r="K38" i="12"/>
  <c r="G38" i="12"/>
  <c r="E38" i="12"/>
  <c r="AW37" i="12"/>
  <c r="AU37" i="12"/>
  <c r="AQ37" i="12"/>
  <c r="AO37" i="12"/>
  <c r="AK37" i="12"/>
  <c r="AI37" i="12"/>
  <c r="AE37" i="12"/>
  <c r="AC37" i="12"/>
  <c r="Y37" i="12"/>
  <c r="W37" i="12"/>
  <c r="S37" i="12"/>
  <c r="Q37" i="12"/>
  <c r="M37" i="12"/>
  <c r="K37" i="12"/>
  <c r="G37" i="12"/>
  <c r="E37" i="12"/>
  <c r="AW36" i="12"/>
  <c r="AU36" i="12"/>
  <c r="AQ36" i="12"/>
  <c r="AO36" i="12"/>
  <c r="AK36" i="12"/>
  <c r="AI36" i="12"/>
  <c r="AE36" i="12"/>
  <c r="AC36" i="12"/>
  <c r="Y36" i="12"/>
  <c r="W36" i="12"/>
  <c r="S36" i="12"/>
  <c r="Q36" i="12"/>
  <c r="M36" i="12"/>
  <c r="K36" i="12"/>
  <c r="G36" i="12"/>
  <c r="E36" i="12"/>
  <c r="AW35" i="12"/>
  <c r="AU35" i="12"/>
  <c r="AQ35" i="12"/>
  <c r="AO35" i="12"/>
  <c r="AK35" i="12"/>
  <c r="AI35" i="12"/>
  <c r="AE35" i="12"/>
  <c r="AC35" i="12"/>
  <c r="Y35" i="12"/>
  <c r="W35" i="12"/>
  <c r="S35" i="12"/>
  <c r="Q35" i="12"/>
  <c r="M35" i="12"/>
  <c r="K35" i="12"/>
  <c r="G35" i="12"/>
  <c r="E35" i="12"/>
  <c r="AW34" i="12"/>
  <c r="AU34" i="12"/>
  <c r="AQ34" i="12"/>
  <c r="AO34" i="12"/>
  <c r="AK34" i="12"/>
  <c r="AI34" i="12"/>
  <c r="AE34" i="12"/>
  <c r="AC34" i="12"/>
  <c r="Y34" i="12"/>
  <c r="W34" i="12"/>
  <c r="S34" i="12"/>
  <c r="Q34" i="12"/>
  <c r="M34" i="12"/>
  <c r="K34" i="12"/>
  <c r="G34" i="12"/>
  <c r="E34" i="12"/>
  <c r="AW33" i="12"/>
  <c r="AU33" i="12"/>
  <c r="AQ33" i="12"/>
  <c r="AO33" i="12"/>
  <c r="AK33" i="12"/>
  <c r="AI33" i="12"/>
  <c r="AE33" i="12"/>
  <c r="AC33" i="12"/>
  <c r="Y33" i="12"/>
  <c r="W33" i="12"/>
  <c r="S33" i="12"/>
  <c r="Q33" i="12"/>
  <c r="M33" i="12"/>
  <c r="K33" i="12"/>
  <c r="G33" i="12"/>
  <c r="E33" i="12"/>
  <c r="AW32" i="12"/>
  <c r="AU32" i="12"/>
  <c r="AQ32" i="12"/>
  <c r="AO32" i="12"/>
  <c r="AK32" i="12"/>
  <c r="AI32" i="12"/>
  <c r="AE32" i="12"/>
  <c r="AC32" i="12"/>
  <c r="Y32" i="12"/>
  <c r="W32" i="12"/>
  <c r="S32" i="12"/>
  <c r="Q32" i="12"/>
  <c r="M32" i="12"/>
  <c r="K32" i="12"/>
  <c r="G32" i="12"/>
  <c r="E32" i="12"/>
  <c r="AW31" i="12"/>
  <c r="AU31" i="12"/>
  <c r="AQ31" i="12"/>
  <c r="AO31" i="12"/>
  <c r="AK31" i="12"/>
  <c r="AI31" i="12"/>
  <c r="AE31" i="12"/>
  <c r="AC31" i="12"/>
  <c r="Y31" i="12"/>
  <c r="W31" i="12"/>
  <c r="S31" i="12"/>
  <c r="Q31" i="12"/>
  <c r="M31" i="12"/>
  <c r="K31" i="12"/>
  <c r="G31" i="12"/>
  <c r="E31" i="12"/>
  <c r="AW30" i="12"/>
  <c r="AU30" i="12"/>
  <c r="AQ30" i="12"/>
  <c r="AO30" i="12"/>
  <c r="AK30" i="12"/>
  <c r="AI30" i="12"/>
  <c r="AE30" i="12"/>
  <c r="AC30" i="12"/>
  <c r="Y30" i="12"/>
  <c r="W30" i="12"/>
  <c r="S30" i="12"/>
  <c r="Q30" i="12"/>
  <c r="M30" i="12"/>
  <c r="K30" i="12"/>
  <c r="G30" i="12"/>
  <c r="E30" i="12"/>
  <c r="AW29" i="12"/>
  <c r="AU29" i="12"/>
  <c r="AQ29" i="12"/>
  <c r="AO29" i="12"/>
  <c r="AK29" i="12"/>
  <c r="AI29" i="12"/>
  <c r="AE29" i="12"/>
  <c r="AC29" i="12"/>
  <c r="Y29" i="12"/>
  <c r="W29" i="12"/>
  <c r="S29" i="12"/>
  <c r="Q29" i="12"/>
  <c r="M29" i="12"/>
  <c r="K29" i="12"/>
  <c r="G29" i="12"/>
  <c r="E29" i="12"/>
  <c r="AW28" i="12"/>
  <c r="AU28" i="12"/>
  <c r="AQ28" i="12"/>
  <c r="AO28" i="12"/>
  <c r="AK28" i="12"/>
  <c r="AI28" i="12"/>
  <c r="AE28" i="12"/>
  <c r="AC28" i="12"/>
  <c r="Y28" i="12"/>
  <c r="W28" i="12"/>
  <c r="S28" i="12"/>
  <c r="Q28" i="12"/>
  <c r="M28" i="12"/>
  <c r="K28" i="12"/>
  <c r="G28" i="12"/>
  <c r="E28" i="12"/>
  <c r="AW27" i="12"/>
  <c r="AU27" i="12"/>
  <c r="AQ27" i="12"/>
  <c r="AO27" i="12"/>
  <c r="AK27" i="12"/>
  <c r="AI27" i="12"/>
  <c r="AE27" i="12"/>
  <c r="AC27" i="12"/>
  <c r="Y27" i="12"/>
  <c r="W27" i="12"/>
  <c r="S27" i="12"/>
  <c r="Q27" i="12"/>
  <c r="M27" i="12"/>
  <c r="K27" i="12"/>
  <c r="G27" i="12"/>
  <c r="E27" i="12"/>
  <c r="AW25" i="12"/>
  <c r="AU25" i="12"/>
  <c r="AQ25" i="12"/>
  <c r="AO25" i="12"/>
  <c r="AK25" i="12"/>
  <c r="AI25" i="12"/>
  <c r="AE25" i="12"/>
  <c r="AC25" i="12"/>
  <c r="Y25" i="12"/>
  <c r="W25" i="12"/>
  <c r="S25" i="12"/>
  <c r="Q25" i="12"/>
  <c r="M25" i="12"/>
  <c r="K25" i="12"/>
  <c r="G25" i="12"/>
  <c r="E25" i="12"/>
  <c r="AW26" i="12"/>
  <c r="AU26" i="12"/>
  <c r="AQ26" i="12"/>
  <c r="AO26" i="12"/>
  <c r="AK26" i="12"/>
  <c r="AI26" i="12"/>
  <c r="AE26" i="12"/>
  <c r="AC26" i="12"/>
  <c r="Y26" i="12"/>
  <c r="W26" i="12"/>
  <c r="S26" i="12"/>
  <c r="Q26" i="12"/>
  <c r="M26" i="12"/>
  <c r="K26" i="12"/>
  <c r="G26" i="12"/>
  <c r="E26" i="12"/>
  <c r="AW24" i="12"/>
  <c r="AU24" i="12"/>
  <c r="AQ24" i="12"/>
  <c r="AO24" i="12"/>
  <c r="AK24" i="12"/>
  <c r="AI24" i="12"/>
  <c r="AE24" i="12"/>
  <c r="AC24" i="12"/>
  <c r="Y24" i="12"/>
  <c r="W24" i="12"/>
  <c r="S24" i="12"/>
  <c r="Q24" i="12"/>
  <c r="M24" i="12"/>
  <c r="K24" i="12"/>
  <c r="G24" i="12"/>
  <c r="E24" i="12"/>
  <c r="AW23" i="12"/>
  <c r="AU23" i="12"/>
  <c r="AQ23" i="12"/>
  <c r="AO23" i="12"/>
  <c r="AK23" i="12"/>
  <c r="AI23" i="12"/>
  <c r="AE23" i="12"/>
  <c r="AC23" i="12"/>
  <c r="Y23" i="12"/>
  <c r="W23" i="12"/>
  <c r="S23" i="12"/>
  <c r="Q23" i="12"/>
  <c r="M23" i="12"/>
  <c r="K23" i="12"/>
  <c r="G23" i="12"/>
  <c r="E23" i="12"/>
  <c r="AW22" i="12"/>
  <c r="AU22" i="12"/>
  <c r="AQ22" i="12"/>
  <c r="AO22" i="12"/>
  <c r="AK22" i="12"/>
  <c r="AI22" i="12"/>
  <c r="AE22" i="12"/>
  <c r="AC22" i="12"/>
  <c r="Y22" i="12"/>
  <c r="W22" i="12"/>
  <c r="S22" i="12"/>
  <c r="Q22" i="12"/>
  <c r="M22" i="12"/>
  <c r="K22" i="12"/>
  <c r="G22" i="12"/>
  <c r="E22" i="12"/>
  <c r="AW21" i="12"/>
  <c r="AU21" i="12"/>
  <c r="AQ21" i="12"/>
  <c r="AO21" i="12"/>
  <c r="AK21" i="12"/>
  <c r="AI21" i="12"/>
  <c r="AE21" i="12"/>
  <c r="AC21" i="12"/>
  <c r="Y21" i="12"/>
  <c r="W21" i="12"/>
  <c r="S21" i="12"/>
  <c r="Q21" i="12"/>
  <c r="M21" i="12"/>
  <c r="K21" i="12"/>
  <c r="G21" i="12"/>
  <c r="E21" i="12"/>
  <c r="AW20" i="12"/>
  <c r="AU20" i="12"/>
  <c r="AQ20" i="12"/>
  <c r="AO20" i="12"/>
  <c r="AK20" i="12"/>
  <c r="AI20" i="12"/>
  <c r="AE20" i="12"/>
  <c r="AC20" i="12"/>
  <c r="Y20" i="12"/>
  <c r="W20" i="12"/>
  <c r="S20" i="12"/>
  <c r="Q20" i="12"/>
  <c r="M20" i="12"/>
  <c r="K20" i="12"/>
  <c r="G20" i="12"/>
  <c r="E20" i="12"/>
  <c r="AW19" i="12"/>
  <c r="AU19" i="12"/>
  <c r="AQ19" i="12"/>
  <c r="AO19" i="12"/>
  <c r="AK19" i="12"/>
  <c r="AI19" i="12"/>
  <c r="AE19" i="12"/>
  <c r="AC19" i="12"/>
  <c r="Y19" i="12"/>
  <c r="W19" i="12"/>
  <c r="S19" i="12"/>
  <c r="Q19" i="12"/>
  <c r="M19" i="12"/>
  <c r="K19" i="12"/>
  <c r="G19" i="12"/>
  <c r="E19" i="12"/>
  <c r="AW18" i="12"/>
  <c r="AU18" i="12"/>
  <c r="AQ18" i="12"/>
  <c r="AO18" i="12"/>
  <c r="AK18" i="12"/>
  <c r="AI18" i="12"/>
  <c r="AE18" i="12"/>
  <c r="AC18" i="12"/>
  <c r="Y18" i="12"/>
  <c r="W18" i="12"/>
  <c r="S18" i="12"/>
  <c r="Q18" i="12"/>
  <c r="M18" i="12"/>
  <c r="K18" i="12"/>
  <c r="G18" i="12"/>
  <c r="E18" i="12"/>
  <c r="AW17" i="12"/>
  <c r="AU17" i="12"/>
  <c r="AQ17" i="12"/>
  <c r="AO17" i="12"/>
  <c r="AK17" i="12"/>
  <c r="AI17" i="12"/>
  <c r="AE17" i="12"/>
  <c r="AC17" i="12"/>
  <c r="S17" i="12"/>
  <c r="Q17" i="12"/>
  <c r="M17" i="12"/>
  <c r="K17" i="12"/>
  <c r="G17" i="12"/>
  <c r="E17" i="12"/>
  <c r="AW16" i="12"/>
  <c r="AU16" i="12"/>
  <c r="AQ16" i="12"/>
  <c r="AO16" i="12"/>
  <c r="AK16" i="12"/>
  <c r="AI16" i="12"/>
  <c r="AE16" i="12"/>
  <c r="AC16" i="12"/>
  <c r="S16" i="12"/>
  <c r="Q16" i="12"/>
  <c r="M16" i="12"/>
  <c r="K16" i="12"/>
  <c r="G16" i="12"/>
  <c r="E16" i="12"/>
  <c r="BA42" i="12" l="1"/>
  <c r="AZ42" i="12"/>
  <c r="D42" i="12"/>
  <c r="F42" i="12"/>
  <c r="H42" i="12"/>
  <c r="J42" i="12"/>
  <c r="L42" i="12"/>
  <c r="N42" i="12"/>
  <c r="P42" i="12"/>
  <c r="R42" i="12"/>
  <c r="T42" i="12"/>
  <c r="V42" i="12"/>
  <c r="X42" i="12"/>
  <c r="Z42" i="12"/>
  <c r="AB42" i="12"/>
  <c r="AD42" i="12"/>
  <c r="AF42" i="12"/>
  <c r="AH42" i="12"/>
  <c r="AJ42" i="12"/>
  <c r="AL42" i="12"/>
  <c r="AN42" i="12"/>
  <c r="AP42" i="12"/>
  <c r="AR42" i="12"/>
  <c r="AT42" i="12"/>
  <c r="AV42" i="12"/>
  <c r="AX42" i="12"/>
  <c r="E45" i="12"/>
  <c r="G45" i="12"/>
  <c r="K45" i="12"/>
  <c r="M45" i="12"/>
  <c r="Q45" i="12"/>
  <c r="S45" i="12"/>
  <c r="W45" i="12"/>
  <c r="Y45" i="12"/>
  <c r="AC45" i="12"/>
  <c r="AE45" i="12"/>
  <c r="AI45" i="12"/>
  <c r="AK45" i="12"/>
  <c r="AO45" i="12"/>
  <c r="AQ45" i="12"/>
  <c r="AU45" i="12"/>
  <c r="AW45" i="12"/>
  <c r="BA45" i="12"/>
  <c r="BC45" i="12"/>
  <c r="BC51" i="12" s="1"/>
  <c r="BE45" i="12"/>
  <c r="E46" i="12"/>
  <c r="G46" i="12"/>
  <c r="K46" i="12"/>
  <c r="M46" i="12"/>
  <c r="Q46" i="12"/>
  <c r="S46" i="12"/>
  <c r="W46" i="12"/>
  <c r="Y46" i="12"/>
  <c r="AC46" i="12"/>
  <c r="AE46" i="12"/>
  <c r="AI46" i="12"/>
  <c r="AK46" i="12"/>
  <c r="AO46" i="12"/>
  <c r="AQ46" i="12"/>
  <c r="E47" i="12"/>
  <c r="G47" i="12"/>
  <c r="K47" i="12"/>
  <c r="M47" i="12"/>
  <c r="Q47" i="12"/>
  <c r="S47" i="12"/>
  <c r="W47" i="12"/>
  <c r="Y47" i="12"/>
  <c r="AC47" i="12"/>
  <c r="AE47" i="12"/>
  <c r="AI47" i="12"/>
  <c r="AK47" i="12"/>
  <c r="AO47" i="12"/>
  <c r="AQ47" i="12"/>
  <c r="E48" i="12"/>
  <c r="G48" i="12"/>
  <c r="K48" i="12"/>
  <c r="M48" i="12"/>
  <c r="Q48" i="12"/>
  <c r="S48" i="12"/>
  <c r="W48" i="12"/>
  <c r="Y48" i="12"/>
  <c r="AC48" i="12"/>
  <c r="AE48" i="12"/>
  <c r="AI48" i="12"/>
  <c r="AK48" i="12"/>
  <c r="AO48" i="12"/>
  <c r="AQ48" i="12"/>
  <c r="E50" i="12"/>
  <c r="G50" i="12"/>
  <c r="K50" i="12"/>
  <c r="M50" i="12"/>
  <c r="Q50" i="12"/>
  <c r="S50" i="12"/>
  <c r="W50" i="12"/>
  <c r="Y50" i="12"/>
  <c r="AC50" i="12"/>
  <c r="AE50" i="12"/>
  <c r="AI50" i="12"/>
  <c r="AK50" i="12"/>
  <c r="AO50" i="12"/>
  <c r="AQ50" i="12"/>
  <c r="D51" i="12"/>
  <c r="F51" i="12"/>
  <c r="J51" i="12"/>
  <c r="L51" i="12"/>
  <c r="P51" i="12"/>
  <c r="R51" i="12"/>
  <c r="S51" i="12" s="1"/>
  <c r="V51" i="12"/>
  <c r="X51" i="12"/>
  <c r="Y51" i="12" s="1"/>
  <c r="AB51" i="12"/>
  <c r="AC51" i="12" s="1"/>
  <c r="AD51" i="12"/>
  <c r="AE51" i="12" s="1"/>
  <c r="AH51" i="12"/>
  <c r="AJ51" i="12"/>
  <c r="AK51" i="12" s="1"/>
  <c r="AN51" i="12"/>
  <c r="AO51" i="12" s="1"/>
  <c r="AP51" i="12"/>
  <c r="AQ51" i="12" s="1"/>
  <c r="AT51" i="12"/>
  <c r="AU51" i="12" s="1"/>
  <c r="I59" i="12"/>
  <c r="O59" i="12"/>
  <c r="U59" i="12"/>
  <c r="AA59" i="12"/>
  <c r="AG59" i="12"/>
  <c r="AM59" i="12"/>
  <c r="AS59" i="12"/>
  <c r="AY59" i="12"/>
  <c r="I60" i="12"/>
  <c r="O60" i="12"/>
  <c r="U60" i="12"/>
  <c r="AA60" i="12"/>
  <c r="AG60" i="12"/>
  <c r="AM60" i="12"/>
  <c r="AS60" i="12"/>
  <c r="AY60" i="12"/>
  <c r="I61" i="12"/>
  <c r="O61" i="12"/>
  <c r="U61" i="12"/>
  <c r="AA61" i="12"/>
  <c r="AG61" i="12"/>
  <c r="AM61" i="12"/>
  <c r="AS61" i="12"/>
  <c r="AY61" i="12"/>
  <c r="I62" i="12"/>
  <c r="O62" i="12"/>
  <c r="U62" i="12"/>
  <c r="AA62" i="12"/>
  <c r="AG62" i="12"/>
  <c r="AM62" i="12"/>
  <c r="AS62" i="12"/>
  <c r="AY62" i="12"/>
  <c r="BE23" i="13"/>
  <c r="BD23" i="13"/>
  <c r="BC23" i="13"/>
  <c r="BB23" i="13"/>
  <c r="BA23" i="13"/>
  <c r="AZ23" i="13"/>
  <c r="AW23" i="13"/>
  <c r="AU23" i="13"/>
  <c r="AQ23" i="13"/>
  <c r="AO23" i="13"/>
  <c r="AE23" i="13"/>
  <c r="AC23" i="13"/>
  <c r="Y23" i="13"/>
  <c r="W23" i="13"/>
  <c r="S23" i="13"/>
  <c r="Q23" i="13"/>
  <c r="M23" i="13"/>
  <c r="K23" i="13"/>
  <c r="G23" i="13"/>
  <c r="E23" i="13"/>
  <c r="BE17" i="13"/>
  <c r="BD17" i="13"/>
  <c r="BC17" i="13"/>
  <c r="BB17" i="13"/>
  <c r="BA17" i="13"/>
  <c r="AZ17" i="13"/>
  <c r="AW17" i="13"/>
  <c r="AU17" i="13"/>
  <c r="AQ17" i="13"/>
  <c r="AO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BE22" i="13"/>
  <c r="BD22" i="13"/>
  <c r="BC22" i="13"/>
  <c r="BB22" i="13"/>
  <c r="BA22" i="13"/>
  <c r="AZ22" i="13"/>
  <c r="AW22" i="13"/>
  <c r="AU22" i="13"/>
  <c r="AQ22" i="13"/>
  <c r="AO22" i="13"/>
  <c r="AE22" i="13"/>
  <c r="AC22" i="13"/>
  <c r="Y22" i="13"/>
  <c r="W22" i="13"/>
  <c r="S22" i="13"/>
  <c r="Q22" i="13"/>
  <c r="M22" i="13"/>
  <c r="K22" i="13"/>
  <c r="G22" i="13"/>
  <c r="E22" i="13"/>
  <c r="BE16" i="13"/>
  <c r="BD16" i="13"/>
  <c r="BC16" i="13"/>
  <c r="BB16" i="13"/>
  <c r="BA16" i="13"/>
  <c r="AW16" i="13"/>
  <c r="AU16" i="13"/>
  <c r="AQ16" i="13"/>
  <c r="AO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E51" i="12" l="1"/>
  <c r="AZ51" i="12"/>
  <c r="Q51" i="12"/>
  <c r="BA51" i="12"/>
  <c r="M51" i="12"/>
  <c r="G51" i="12"/>
  <c r="BC42" i="12"/>
  <c r="M42" i="12"/>
  <c r="E42" i="12"/>
  <c r="AW42" i="12"/>
  <c r="Y42" i="12"/>
  <c r="AC42" i="12"/>
  <c r="W42" i="12"/>
  <c r="BE42" i="12"/>
  <c r="AE42" i="12"/>
  <c r="G42" i="12"/>
  <c r="AQ42" i="12"/>
  <c r="S42" i="12"/>
  <c r="AK42" i="12"/>
  <c r="BE62" i="12"/>
  <c r="AO42" i="12"/>
  <c r="Q42" i="12"/>
  <c r="K42" i="12"/>
  <c r="BE60" i="12"/>
  <c r="BE61" i="12"/>
  <c r="BE59" i="12"/>
  <c r="AU42" i="12"/>
  <c r="BB42" i="12"/>
  <c r="AI42" i="12"/>
  <c r="AI51" i="12"/>
  <c r="W51" i="12"/>
  <c r="K51" i="12"/>
  <c r="Y15" i="13"/>
  <c r="W15" i="13"/>
  <c r="Y14" i="13"/>
  <c r="W14" i="13"/>
  <c r="Y13" i="13"/>
  <c r="W13" i="13"/>
  <c r="Y12" i="13"/>
  <c r="W12" i="13"/>
  <c r="Y40" i="7" l="1"/>
  <c r="M29" i="7"/>
  <c r="K29" i="7"/>
  <c r="Y49" i="7" l="1"/>
  <c r="W49" i="7"/>
  <c r="BD36" i="7" l="1"/>
  <c r="M42" i="7"/>
  <c r="K42" i="7"/>
  <c r="Y47" i="7"/>
  <c r="W47" i="7"/>
  <c r="T53" i="7" l="1"/>
  <c r="E30" i="7"/>
  <c r="G30" i="7"/>
  <c r="BE48" i="7" l="1"/>
  <c r="BD48" i="7"/>
  <c r="BC48" i="7"/>
  <c r="BB48" i="7"/>
  <c r="BA48" i="7"/>
  <c r="AZ48" i="7"/>
  <c r="AW48" i="7"/>
  <c r="AU48" i="7"/>
  <c r="AQ48" i="7"/>
  <c r="AO48" i="7"/>
  <c r="AK48" i="7"/>
  <c r="AI48" i="7"/>
  <c r="AE48" i="7"/>
  <c r="AC48" i="7"/>
  <c r="Y48" i="7"/>
  <c r="W48" i="7"/>
  <c r="S48" i="7"/>
  <c r="Q48" i="7"/>
  <c r="M48" i="7"/>
  <c r="K48" i="7"/>
  <c r="G48" i="7"/>
  <c r="E48" i="7"/>
  <c r="AX53" i="7"/>
  <c r="AV53" i="7"/>
  <c r="AT53" i="7"/>
  <c r="AR53" i="7"/>
  <c r="AP53" i="7"/>
  <c r="AN53" i="7"/>
  <c r="AL53" i="7"/>
  <c r="AJ53" i="7"/>
  <c r="AH53" i="7"/>
  <c r="AF53" i="7"/>
  <c r="AD53" i="7"/>
  <c r="AB53" i="7"/>
  <c r="Z53" i="7"/>
  <c r="X53" i="7"/>
  <c r="V53" i="7"/>
  <c r="R53" i="7"/>
  <c r="P53" i="7"/>
  <c r="N53" i="7"/>
  <c r="L53" i="7"/>
  <c r="J53" i="7"/>
  <c r="F53" i="7"/>
  <c r="BE43" i="7"/>
  <c r="BD43" i="7"/>
  <c r="BC43" i="7"/>
  <c r="BB43" i="7"/>
  <c r="BA43" i="7"/>
  <c r="AZ43" i="7"/>
  <c r="AW43" i="7"/>
  <c r="AU43" i="7"/>
  <c r="AQ43" i="7"/>
  <c r="AO43" i="7"/>
  <c r="AK43" i="7"/>
  <c r="AI43" i="7"/>
  <c r="AE43" i="7"/>
  <c r="AC43" i="7"/>
  <c r="Y43" i="7"/>
  <c r="W43" i="7"/>
  <c r="S43" i="7"/>
  <c r="Q43" i="7"/>
  <c r="M43" i="7"/>
  <c r="K43" i="7"/>
  <c r="G43" i="7"/>
  <c r="E43" i="7"/>
  <c r="BE32" i="7"/>
  <c r="BD32" i="7"/>
  <c r="BC32" i="7"/>
  <c r="BB32" i="7"/>
  <c r="BA32" i="7"/>
  <c r="AZ32" i="7"/>
  <c r="AW32" i="7"/>
  <c r="AU32" i="7"/>
  <c r="AQ32" i="7"/>
  <c r="AO32" i="7"/>
  <c r="AK32" i="7"/>
  <c r="AI32" i="7"/>
  <c r="AE32" i="7"/>
  <c r="AC32" i="7"/>
  <c r="Y32" i="7"/>
  <c r="W32" i="7"/>
  <c r="S32" i="7"/>
  <c r="Q32" i="7"/>
  <c r="M32" i="7"/>
  <c r="K32" i="7"/>
  <c r="G32" i="7"/>
  <c r="E32" i="7"/>
  <c r="G18" i="7" l="1"/>
  <c r="E18" i="7"/>
  <c r="Y58" i="7" l="1"/>
  <c r="W58" i="7"/>
  <c r="S57" i="7"/>
  <c r="M56" i="7"/>
  <c r="K56" i="7"/>
  <c r="G55" i="7"/>
  <c r="E55" i="7"/>
  <c r="BE42" i="7"/>
  <c r="BD42" i="7"/>
  <c r="BC42" i="7"/>
  <c r="BB42" i="7"/>
  <c r="BA42" i="7"/>
  <c r="AZ42" i="7"/>
  <c r="AW42" i="7"/>
  <c r="AU42" i="7"/>
  <c r="AQ42" i="7"/>
  <c r="AO42" i="7"/>
  <c r="AK42" i="7"/>
  <c r="AI42" i="7"/>
  <c r="AE42" i="7"/>
  <c r="AC42" i="7"/>
  <c r="Y42" i="7"/>
  <c r="W42" i="7"/>
  <c r="S42" i="7"/>
  <c r="Q42" i="7"/>
  <c r="G42" i="7"/>
  <c r="E42" i="7"/>
  <c r="BE29" i="7"/>
  <c r="BD29" i="7"/>
  <c r="BC29" i="7"/>
  <c r="BB29" i="7"/>
  <c r="BA29" i="7"/>
  <c r="AZ29" i="7"/>
  <c r="AW29" i="7"/>
  <c r="AU29" i="7"/>
  <c r="AQ29" i="7"/>
  <c r="AO29" i="7"/>
  <c r="AK29" i="7"/>
  <c r="AI29" i="7"/>
  <c r="AE29" i="7"/>
  <c r="AC29" i="7"/>
  <c r="Y29" i="7"/>
  <c r="W29" i="7"/>
  <c r="S29" i="7"/>
  <c r="Q29" i="7"/>
  <c r="G29" i="7"/>
  <c r="E29" i="7"/>
  <c r="BE27" i="7"/>
  <c r="BD27" i="7"/>
  <c r="BC27" i="7"/>
  <c r="BB27" i="7"/>
  <c r="BA27" i="7"/>
  <c r="AZ27" i="7"/>
  <c r="AW27" i="7"/>
  <c r="AU27" i="7"/>
  <c r="AQ27" i="7"/>
  <c r="AO27" i="7"/>
  <c r="AK27" i="7"/>
  <c r="AI27" i="7"/>
  <c r="AE27" i="7"/>
  <c r="AC27" i="7"/>
  <c r="Y27" i="7"/>
  <c r="W27" i="7"/>
  <c r="S27" i="7"/>
  <c r="Q27" i="7"/>
  <c r="M27" i="7"/>
  <c r="K27" i="7"/>
  <c r="G27" i="7"/>
  <c r="E27" i="7"/>
  <c r="BE49" i="7" l="1"/>
  <c r="BD49" i="7"/>
  <c r="BC49" i="7"/>
  <c r="BB49" i="7"/>
  <c r="BA49" i="7"/>
  <c r="AZ49" i="7"/>
  <c r="AW49" i="7"/>
  <c r="AU49" i="7"/>
  <c r="AQ49" i="7"/>
  <c r="AO49" i="7"/>
  <c r="AK49" i="7"/>
  <c r="AI49" i="7"/>
  <c r="AE49" i="7"/>
  <c r="AC49" i="7"/>
  <c r="S49" i="7"/>
  <c r="Q49" i="7"/>
  <c r="M49" i="7"/>
  <c r="K49" i="7"/>
  <c r="G49" i="7"/>
  <c r="E49" i="7"/>
  <c r="BE50" i="7"/>
  <c r="BD50" i="7"/>
  <c r="BC50" i="7"/>
  <c r="BB50" i="7"/>
  <c r="BA50" i="7"/>
  <c r="AZ50" i="7"/>
  <c r="AW50" i="7"/>
  <c r="AU50" i="7"/>
  <c r="AQ50" i="7"/>
  <c r="AO50" i="7"/>
  <c r="AK50" i="7"/>
  <c r="AI50" i="7"/>
  <c r="AE50" i="7"/>
  <c r="AC50" i="7"/>
  <c r="Y50" i="7"/>
  <c r="W50" i="7"/>
  <c r="S50" i="7"/>
  <c r="Q50" i="7"/>
  <c r="M50" i="7"/>
  <c r="K50" i="7"/>
  <c r="G50" i="7"/>
  <c r="E50" i="7"/>
  <c r="BE44" i="7"/>
  <c r="BD44" i="7"/>
  <c r="BC44" i="7"/>
  <c r="BB44" i="7"/>
  <c r="BA44" i="7"/>
  <c r="AZ44" i="7"/>
  <c r="AW44" i="7"/>
  <c r="AU44" i="7"/>
  <c r="AQ44" i="7"/>
  <c r="AO44" i="7"/>
  <c r="AK44" i="7"/>
  <c r="AI44" i="7"/>
  <c r="AE44" i="7"/>
  <c r="AC44" i="7"/>
  <c r="Y44" i="7"/>
  <c r="W44" i="7"/>
  <c r="S44" i="7"/>
  <c r="Q44" i="7"/>
  <c r="M44" i="7"/>
  <c r="K44" i="7"/>
  <c r="G44" i="7"/>
  <c r="E44" i="7"/>
  <c r="BE36" i="7"/>
  <c r="BC36" i="7"/>
  <c r="BB36" i="7"/>
  <c r="BA36" i="7"/>
  <c r="AZ36" i="7"/>
  <c r="AW36" i="7"/>
  <c r="AU36" i="7"/>
  <c r="AQ36" i="7"/>
  <c r="AO36" i="7"/>
  <c r="AK36" i="7"/>
  <c r="AI36" i="7"/>
  <c r="AE36" i="7"/>
  <c r="AC36" i="7"/>
  <c r="Y36" i="7"/>
  <c r="W36" i="7"/>
  <c r="S36" i="7"/>
  <c r="Q36" i="7"/>
  <c r="M36" i="7"/>
  <c r="K36" i="7"/>
  <c r="G36" i="7"/>
  <c r="E36" i="7"/>
  <c r="BE18" i="7"/>
  <c r="BD18" i="7"/>
  <c r="BC18" i="7"/>
  <c r="BB18" i="7"/>
  <c r="BA18" i="7"/>
  <c r="AZ18" i="7"/>
  <c r="AW18" i="7"/>
  <c r="AU18" i="7"/>
  <c r="AQ18" i="7"/>
  <c r="AO18" i="7"/>
  <c r="AK18" i="7"/>
  <c r="AI18" i="7"/>
  <c r="AE18" i="7"/>
  <c r="AC18" i="7"/>
  <c r="Y18" i="7"/>
  <c r="W18" i="7"/>
  <c r="S18" i="7"/>
  <c r="Q18" i="7"/>
  <c r="M18" i="7"/>
  <c r="K18" i="7"/>
  <c r="BE35" i="7"/>
  <c r="BD35" i="7"/>
  <c r="BC35" i="7"/>
  <c r="BB35" i="7"/>
  <c r="BA35" i="7"/>
  <c r="AZ35" i="7"/>
  <c r="AW35" i="7"/>
  <c r="AU35" i="7"/>
  <c r="AQ35" i="7"/>
  <c r="AO35" i="7"/>
  <c r="AK35" i="7"/>
  <c r="AI35" i="7"/>
  <c r="AE35" i="7"/>
  <c r="AC35" i="7"/>
  <c r="Y35" i="7"/>
  <c r="W35" i="7"/>
  <c r="S35" i="7"/>
  <c r="Q35" i="7"/>
  <c r="M35" i="7"/>
  <c r="K35" i="7"/>
  <c r="G35" i="7"/>
  <c r="E35" i="7"/>
  <c r="BE34" i="7"/>
  <c r="BD34" i="7"/>
  <c r="BC34" i="7"/>
  <c r="BB34" i="7"/>
  <c r="BA34" i="7"/>
  <c r="AZ34" i="7"/>
  <c r="AW34" i="7"/>
  <c r="AU34" i="7"/>
  <c r="AQ34" i="7"/>
  <c r="AO34" i="7"/>
  <c r="AK34" i="7"/>
  <c r="AI34" i="7"/>
  <c r="AE34" i="7"/>
  <c r="AC34" i="7"/>
  <c r="Y34" i="7"/>
  <c r="W34" i="7"/>
  <c r="S34" i="7"/>
  <c r="Q34" i="7"/>
  <c r="M34" i="7"/>
  <c r="K34" i="7"/>
  <c r="G34" i="7"/>
  <c r="E34" i="7"/>
  <c r="BE33" i="7"/>
  <c r="BD33" i="7"/>
  <c r="BB33" i="7"/>
  <c r="BA33" i="7"/>
  <c r="AZ33" i="7"/>
  <c r="AW33" i="7"/>
  <c r="AU33" i="7"/>
  <c r="AQ33" i="7"/>
  <c r="AO33" i="7"/>
  <c r="AK33" i="7"/>
  <c r="AI33" i="7"/>
  <c r="AE33" i="7"/>
  <c r="AC33" i="7"/>
  <c r="Y33" i="7"/>
  <c r="W33" i="7"/>
  <c r="S33" i="7"/>
  <c r="Q33" i="7"/>
  <c r="M33" i="7"/>
  <c r="K33" i="7"/>
  <c r="G33" i="7"/>
  <c r="E33" i="7"/>
  <c r="BE26" i="7"/>
  <c r="BD26" i="7"/>
  <c r="BC26" i="7"/>
  <c r="BB26" i="7"/>
  <c r="BA26" i="7"/>
  <c r="AZ26" i="7"/>
  <c r="AW26" i="7"/>
  <c r="AU26" i="7"/>
  <c r="AQ26" i="7"/>
  <c r="AO26" i="7"/>
  <c r="AK26" i="7"/>
  <c r="AI26" i="7"/>
  <c r="AE26" i="7"/>
  <c r="AC26" i="7"/>
  <c r="Y26" i="7"/>
  <c r="W26" i="7"/>
  <c r="S26" i="7"/>
  <c r="Q26" i="7"/>
  <c r="M26" i="7"/>
  <c r="K26" i="7"/>
  <c r="G26" i="7"/>
  <c r="E26" i="7"/>
  <c r="BE25" i="7"/>
  <c r="BD25" i="7"/>
  <c r="BC25" i="7"/>
  <c r="BB25" i="7"/>
  <c r="BA25" i="7"/>
  <c r="AZ25" i="7"/>
  <c r="AW25" i="7"/>
  <c r="AU25" i="7"/>
  <c r="AQ25" i="7"/>
  <c r="AO25" i="7"/>
  <c r="AK25" i="7"/>
  <c r="AI25" i="7"/>
  <c r="AE25" i="7"/>
  <c r="AC25" i="7"/>
  <c r="Y25" i="7"/>
  <c r="W25" i="7"/>
  <c r="S25" i="7"/>
  <c r="Q25" i="7"/>
  <c r="M25" i="7"/>
  <c r="K25" i="7"/>
  <c r="G25" i="7"/>
  <c r="E25" i="7"/>
  <c r="BE11" i="7"/>
  <c r="BD11" i="7"/>
  <c r="BC11" i="7"/>
  <c r="BB11" i="7"/>
  <c r="BA11" i="7"/>
  <c r="AZ11" i="7"/>
  <c r="AW11" i="7"/>
  <c r="AU11" i="7"/>
  <c r="AQ11" i="7"/>
  <c r="AO11" i="7"/>
  <c r="AK11" i="7"/>
  <c r="AI11" i="7"/>
  <c r="AE11" i="7"/>
  <c r="AC11" i="7"/>
  <c r="Y11" i="7"/>
  <c r="W11" i="7"/>
  <c r="S11" i="7"/>
  <c r="Q11" i="7"/>
  <c r="M11" i="7"/>
  <c r="K11" i="7"/>
  <c r="E11" i="7"/>
  <c r="BE10" i="7"/>
  <c r="BD10" i="7"/>
  <c r="BC10" i="7"/>
  <c r="BB10" i="7"/>
  <c r="BA10" i="7"/>
  <c r="AZ10" i="7"/>
  <c r="AW10" i="7"/>
  <c r="AU10" i="7"/>
  <c r="AQ10" i="7"/>
  <c r="AO10" i="7"/>
  <c r="AK10" i="7"/>
  <c r="AI10" i="7"/>
  <c r="AE10" i="7"/>
  <c r="AC10" i="7"/>
  <c r="Y10" i="7"/>
  <c r="W10" i="7"/>
  <c r="S10" i="7"/>
  <c r="Q10" i="7"/>
  <c r="M10" i="7"/>
  <c r="K10" i="7"/>
  <c r="G10" i="7"/>
  <c r="E10" i="7"/>
  <c r="BE24" i="7"/>
  <c r="BD24" i="7"/>
  <c r="BC24" i="7"/>
  <c r="BB24" i="7"/>
  <c r="BA24" i="7"/>
  <c r="AZ24" i="7"/>
  <c r="AW24" i="7"/>
  <c r="AU24" i="7"/>
  <c r="AQ24" i="7"/>
  <c r="AO24" i="7"/>
  <c r="AK24" i="7"/>
  <c r="AI24" i="7"/>
  <c r="AE24" i="7"/>
  <c r="AC24" i="7"/>
  <c r="Y24" i="7"/>
  <c r="W24" i="7"/>
  <c r="S24" i="7"/>
  <c r="Q24" i="7"/>
  <c r="M24" i="7"/>
  <c r="K24" i="7"/>
  <c r="G24" i="7"/>
  <c r="E24" i="7"/>
  <c r="BE23" i="7"/>
  <c r="BD23" i="7"/>
  <c r="BC23" i="7"/>
  <c r="BB23" i="7"/>
  <c r="BA23" i="7"/>
  <c r="AZ23" i="7"/>
  <c r="AW23" i="7"/>
  <c r="AU23" i="7"/>
  <c r="AQ23" i="7"/>
  <c r="AO23" i="7"/>
  <c r="AK23" i="7"/>
  <c r="AI23" i="7"/>
  <c r="AE23" i="7"/>
  <c r="AC23" i="7"/>
  <c r="Y23" i="7"/>
  <c r="W23" i="7"/>
  <c r="S23" i="7"/>
  <c r="Q23" i="7"/>
  <c r="M23" i="7"/>
  <c r="K23" i="7"/>
  <c r="G23" i="7"/>
  <c r="E23" i="7"/>
  <c r="BE22" i="7"/>
  <c r="BD22" i="7"/>
  <c r="BC22" i="7"/>
  <c r="BB22" i="7"/>
  <c r="BA22" i="7"/>
  <c r="AZ22" i="7"/>
  <c r="AW22" i="7"/>
  <c r="AU22" i="7"/>
  <c r="AQ22" i="7"/>
  <c r="AO22" i="7"/>
  <c r="AK22" i="7"/>
  <c r="AI22" i="7"/>
  <c r="AE22" i="7"/>
  <c r="AC22" i="7"/>
  <c r="Y22" i="7"/>
  <c r="W22" i="7"/>
  <c r="S22" i="7"/>
  <c r="Q22" i="7"/>
  <c r="M22" i="7"/>
  <c r="G22" i="7"/>
  <c r="E22" i="7"/>
  <c r="BE21" i="7"/>
  <c r="BD21" i="7"/>
  <c r="BB21" i="7"/>
  <c r="BA21" i="7"/>
  <c r="AZ21" i="7"/>
  <c r="AW21" i="7"/>
  <c r="AU21" i="7"/>
  <c r="AQ21" i="7"/>
  <c r="AO21" i="7"/>
  <c r="AK21" i="7"/>
  <c r="AI21" i="7"/>
  <c r="AE21" i="7"/>
  <c r="AC21" i="7"/>
  <c r="Y21" i="7"/>
  <c r="W21" i="7"/>
  <c r="S21" i="7"/>
  <c r="Q21" i="7"/>
  <c r="M21" i="7"/>
  <c r="K21" i="7"/>
  <c r="G21" i="7"/>
  <c r="E21" i="7"/>
  <c r="BE19" i="7"/>
  <c r="BD19" i="7"/>
  <c r="BC19" i="7"/>
  <c r="BB19" i="7"/>
  <c r="BA19" i="7"/>
  <c r="AZ19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9" i="7"/>
  <c r="BE15" i="7"/>
  <c r="BD15" i="7"/>
  <c r="BC15" i="7"/>
  <c r="BB15" i="7"/>
  <c r="BA15" i="7"/>
  <c r="AZ15" i="7"/>
  <c r="AW15" i="7"/>
  <c r="AU15" i="7"/>
  <c r="AQ15" i="7"/>
  <c r="AO15" i="7"/>
  <c r="AK15" i="7"/>
  <c r="AI15" i="7"/>
  <c r="AE15" i="7"/>
  <c r="AC15" i="7"/>
  <c r="Y15" i="7"/>
  <c r="W15" i="7"/>
  <c r="S15" i="7"/>
  <c r="Q15" i="7"/>
  <c r="M15" i="7"/>
  <c r="K15" i="7"/>
  <c r="G15" i="7"/>
  <c r="E15" i="7"/>
  <c r="BE14" i="7"/>
  <c r="BD14" i="7"/>
  <c r="BC14" i="7"/>
  <c r="BB14" i="7"/>
  <c r="BA14" i="7"/>
  <c r="AZ14" i="7"/>
  <c r="AW14" i="7"/>
  <c r="AU14" i="7"/>
  <c r="AQ14" i="7"/>
  <c r="AO14" i="7"/>
  <c r="AK14" i="7"/>
  <c r="AI14" i="7"/>
  <c r="AE14" i="7"/>
  <c r="AC14" i="7"/>
  <c r="Y14" i="7"/>
  <c r="W14" i="7"/>
  <c r="S14" i="7"/>
  <c r="Q14" i="7"/>
  <c r="M14" i="7"/>
  <c r="K14" i="7"/>
  <c r="G14" i="7"/>
  <c r="E14" i="7"/>
  <c r="BE13" i="7"/>
  <c r="BD13" i="7"/>
  <c r="BC13" i="7"/>
  <c r="BB13" i="7"/>
  <c r="BA13" i="7"/>
  <c r="AZ13" i="7"/>
  <c r="AW13" i="7"/>
  <c r="AU13" i="7"/>
  <c r="AQ13" i="7"/>
  <c r="AO13" i="7"/>
  <c r="AK13" i="7"/>
  <c r="AI13" i="7"/>
  <c r="AE13" i="7"/>
  <c r="AC13" i="7"/>
  <c r="Y13" i="7"/>
  <c r="W13" i="7"/>
  <c r="S13" i="7"/>
  <c r="Q13" i="7"/>
  <c r="M13" i="7"/>
  <c r="K13" i="7"/>
  <c r="G13" i="7"/>
  <c r="E13" i="7"/>
  <c r="G12" i="7"/>
  <c r="E12" i="7"/>
  <c r="AE31" i="13" l="1"/>
  <c r="AC31" i="13"/>
  <c r="BE27" i="13"/>
  <c r="BD27" i="13"/>
  <c r="BC27" i="13"/>
  <c r="BB27" i="13"/>
  <c r="BA27" i="13"/>
  <c r="AZ27" i="13"/>
  <c r="AW27" i="13"/>
  <c r="AU27" i="13"/>
  <c r="AQ27" i="13"/>
  <c r="AE27" i="13"/>
  <c r="Y27" i="13"/>
  <c r="W27" i="13"/>
  <c r="S27" i="13"/>
  <c r="Q27" i="13"/>
  <c r="M27" i="13"/>
  <c r="K27" i="13"/>
  <c r="G27" i="13"/>
  <c r="E27" i="13"/>
  <c r="AK31" i="13"/>
  <c r="AI31" i="13"/>
  <c r="AK20" i="13"/>
  <c r="AI20" i="13"/>
  <c r="BE31" i="13"/>
  <c r="BD31" i="13"/>
  <c r="BC31" i="13"/>
  <c r="BB31" i="13"/>
  <c r="BA31" i="13"/>
  <c r="AZ31" i="13"/>
  <c r="AW31" i="13"/>
  <c r="AU31" i="13"/>
  <c r="AQ31" i="13"/>
  <c r="AO31" i="13"/>
  <c r="Y31" i="13"/>
  <c r="W31" i="13"/>
  <c r="S31" i="13"/>
  <c r="Q31" i="13"/>
  <c r="M31" i="13"/>
  <c r="K31" i="13"/>
  <c r="G31" i="13"/>
  <c r="E31" i="13"/>
  <c r="BE20" i="13"/>
  <c r="BD20" i="13"/>
  <c r="BC20" i="13"/>
  <c r="BB20" i="13"/>
  <c r="BA20" i="13"/>
  <c r="AZ20" i="13"/>
  <c r="AW20" i="13"/>
  <c r="AU20" i="13"/>
  <c r="AQ20" i="13"/>
  <c r="AE20" i="13"/>
  <c r="AC20" i="13"/>
  <c r="Y20" i="13"/>
  <c r="W20" i="13"/>
  <c r="S20" i="13"/>
  <c r="Q20" i="13"/>
  <c r="M20" i="13"/>
  <c r="K20" i="13"/>
  <c r="G20" i="13"/>
  <c r="E20" i="13"/>
  <c r="E18" i="13"/>
  <c r="G18" i="13"/>
  <c r="K18" i="13"/>
  <c r="M18" i="13"/>
  <c r="Q18" i="13"/>
  <c r="S18" i="13"/>
  <c r="W18" i="13"/>
  <c r="Y18" i="13"/>
  <c r="AC18" i="13"/>
  <c r="AE18" i="13"/>
  <c r="AI18" i="13"/>
  <c r="AK18" i="13"/>
  <c r="AO18" i="13"/>
  <c r="AQ18" i="13"/>
  <c r="AU18" i="13"/>
  <c r="AW18" i="13"/>
  <c r="AZ18" i="13"/>
  <c r="BA18" i="13"/>
  <c r="BB18" i="13"/>
  <c r="BC18" i="13"/>
  <c r="BD18" i="13"/>
  <c r="BE18" i="13"/>
  <c r="AY67" i="13"/>
  <c r="AS67" i="13"/>
  <c r="AM67" i="13"/>
  <c r="AG67" i="13"/>
  <c r="AA67" i="13"/>
  <c r="U67" i="13"/>
  <c r="O67" i="13"/>
  <c r="I67" i="13"/>
  <c r="AY66" i="13"/>
  <c r="AS66" i="13"/>
  <c r="AM66" i="13"/>
  <c r="AG66" i="13"/>
  <c r="AA66" i="13"/>
  <c r="U66" i="13"/>
  <c r="O66" i="13"/>
  <c r="I66" i="13"/>
  <c r="AY65" i="13"/>
  <c r="AS65" i="13"/>
  <c r="AM65" i="13"/>
  <c r="AG65" i="13"/>
  <c r="AA65" i="13"/>
  <c r="U65" i="13"/>
  <c r="O65" i="13"/>
  <c r="I65" i="13"/>
  <c r="AY64" i="13"/>
  <c r="AS64" i="13"/>
  <c r="AM64" i="13"/>
  <c r="AG64" i="13"/>
  <c r="AA64" i="13"/>
  <c r="U64" i="13"/>
  <c r="O64" i="13"/>
  <c r="I64" i="13"/>
  <c r="AY63" i="13"/>
  <c r="AS63" i="13"/>
  <c r="AM63" i="13"/>
  <c r="AG63" i="13"/>
  <c r="AA63" i="13"/>
  <c r="U63" i="13"/>
  <c r="O63" i="13"/>
  <c r="I63" i="13"/>
  <c r="AY62" i="13"/>
  <c r="AS62" i="13"/>
  <c r="AM62" i="13"/>
  <c r="AG62" i="13"/>
  <c r="AA62" i="13"/>
  <c r="U62" i="13"/>
  <c r="O62" i="13"/>
  <c r="I62" i="13"/>
  <c r="AY61" i="13"/>
  <c r="AS61" i="13"/>
  <c r="AM61" i="13"/>
  <c r="AG61" i="13"/>
  <c r="AA61" i="13"/>
  <c r="U61" i="13"/>
  <c r="O61" i="13"/>
  <c r="I61" i="13"/>
  <c r="AY60" i="13"/>
  <c r="AS60" i="13"/>
  <c r="AM60" i="13"/>
  <c r="AG60" i="13"/>
  <c r="AA60" i="13"/>
  <c r="U60" i="13"/>
  <c r="O60" i="13"/>
  <c r="I60" i="13"/>
  <c r="AY59" i="13"/>
  <c r="AS59" i="13"/>
  <c r="AM59" i="13"/>
  <c r="AG59" i="13"/>
  <c r="AA59" i="13"/>
  <c r="U59" i="13"/>
  <c r="O59" i="13"/>
  <c r="I59" i="13"/>
  <c r="AY58" i="13"/>
  <c r="AS58" i="13"/>
  <c r="AM58" i="13"/>
  <c r="AG58" i="13"/>
  <c r="AA58" i="13"/>
  <c r="U58" i="13"/>
  <c r="O58" i="13"/>
  <c r="I58" i="13"/>
  <c r="AY57" i="13"/>
  <c r="AS57" i="13"/>
  <c r="AM57" i="13"/>
  <c r="AG57" i="13"/>
  <c r="AA57" i="13"/>
  <c r="U57" i="13"/>
  <c r="O57" i="13"/>
  <c r="I57" i="13"/>
  <c r="AY56" i="13"/>
  <c r="AS56" i="13"/>
  <c r="AM56" i="13"/>
  <c r="AG56" i="13"/>
  <c r="AA56" i="13"/>
  <c r="U56" i="13"/>
  <c r="O56" i="13"/>
  <c r="AV48" i="13"/>
  <c r="AW48" i="13" s="1"/>
  <c r="AT48" i="13"/>
  <c r="AP48" i="13"/>
  <c r="AQ48" i="13" s="1"/>
  <c r="AN48" i="13"/>
  <c r="AO48" i="13" s="1"/>
  <c r="AJ48" i="13"/>
  <c r="AK48" i="13" s="1"/>
  <c r="AH48" i="13"/>
  <c r="AI48" i="13" s="1"/>
  <c r="AD48" i="13"/>
  <c r="AE48" i="13" s="1"/>
  <c r="AB48" i="13"/>
  <c r="AC48" i="13" s="1"/>
  <c r="X48" i="13"/>
  <c r="Y48" i="13" s="1"/>
  <c r="V48" i="13"/>
  <c r="W48" i="13" s="1"/>
  <c r="R48" i="13"/>
  <c r="S48" i="13" s="1"/>
  <c r="P48" i="13"/>
  <c r="L48" i="13"/>
  <c r="J48" i="13"/>
  <c r="K48" i="13" s="1"/>
  <c r="F48" i="13"/>
  <c r="D48" i="13"/>
  <c r="E48" i="13" s="1"/>
  <c r="AW47" i="13"/>
  <c r="AU47" i="13"/>
  <c r="AQ47" i="13"/>
  <c r="AO47" i="13"/>
  <c r="AK47" i="13"/>
  <c r="AI47" i="13"/>
  <c r="AE47" i="13"/>
  <c r="AC47" i="13"/>
  <c r="Y47" i="13"/>
  <c r="W47" i="13"/>
  <c r="S47" i="13"/>
  <c r="Q47" i="13"/>
  <c r="M47" i="13"/>
  <c r="K47" i="13"/>
  <c r="G47" i="13"/>
  <c r="E47" i="13"/>
  <c r="AW45" i="13"/>
  <c r="AU45" i="13"/>
  <c r="AQ45" i="13"/>
  <c r="AO45" i="13"/>
  <c r="AK45" i="13"/>
  <c r="AI45" i="13"/>
  <c r="AE45" i="13"/>
  <c r="AC45" i="13"/>
  <c r="Y45" i="13"/>
  <c r="W45" i="13"/>
  <c r="S45" i="13"/>
  <c r="Q45" i="13"/>
  <c r="M45" i="13"/>
  <c r="K45" i="13"/>
  <c r="G45" i="13"/>
  <c r="E45" i="13"/>
  <c r="AW44" i="13"/>
  <c r="AU44" i="13"/>
  <c r="AQ44" i="13"/>
  <c r="AO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W43" i="13"/>
  <c r="AU43" i="13"/>
  <c r="AQ43" i="13"/>
  <c r="AO43" i="13"/>
  <c r="AK43" i="13"/>
  <c r="AI43" i="13"/>
  <c r="AE43" i="13"/>
  <c r="AC43" i="13"/>
  <c r="Y43" i="13"/>
  <c r="W43" i="13"/>
  <c r="S43" i="13"/>
  <c r="Q43" i="13"/>
  <c r="M43" i="13"/>
  <c r="K43" i="13"/>
  <c r="G43" i="13"/>
  <c r="E43" i="13"/>
  <c r="AW42" i="13"/>
  <c r="AU42" i="13"/>
  <c r="AQ42" i="13"/>
  <c r="AO42" i="13"/>
  <c r="AK42" i="13"/>
  <c r="AI42" i="13"/>
  <c r="AE42" i="13"/>
  <c r="AC42" i="13"/>
  <c r="Y42" i="13"/>
  <c r="W42" i="13"/>
  <c r="S42" i="13"/>
  <c r="Q42" i="13"/>
  <c r="M42" i="13"/>
  <c r="K42" i="13"/>
  <c r="G42" i="13"/>
  <c r="E42" i="13"/>
  <c r="AX39" i="13"/>
  <c r="AV39" i="13"/>
  <c r="AT39" i="13"/>
  <c r="AR39" i="13"/>
  <c r="AP39" i="13"/>
  <c r="AN39" i="13"/>
  <c r="AL39" i="13"/>
  <c r="AJ39" i="13"/>
  <c r="AH39" i="13"/>
  <c r="AF39" i="13"/>
  <c r="AD39" i="13"/>
  <c r="AB39" i="13"/>
  <c r="Z39" i="13"/>
  <c r="X39" i="13"/>
  <c r="V39" i="13"/>
  <c r="T39" i="13"/>
  <c r="R39" i="13"/>
  <c r="P39" i="13"/>
  <c r="N39" i="13"/>
  <c r="L39" i="13"/>
  <c r="J39" i="13"/>
  <c r="H39" i="13"/>
  <c r="F39" i="13"/>
  <c r="D39" i="13"/>
  <c r="BE37" i="13"/>
  <c r="BD37" i="13"/>
  <c r="BC37" i="13"/>
  <c r="BB37" i="13"/>
  <c r="BA37" i="13"/>
  <c r="AZ37" i="13"/>
  <c r="AW37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BE36" i="13"/>
  <c r="BD36" i="13"/>
  <c r="BC36" i="13"/>
  <c r="BB36" i="13"/>
  <c r="BA36" i="13"/>
  <c r="AZ36" i="13"/>
  <c r="AW36" i="13"/>
  <c r="AU36" i="13"/>
  <c r="AQ36" i="13"/>
  <c r="AO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BE35" i="13"/>
  <c r="BD35" i="13"/>
  <c r="BC35" i="13"/>
  <c r="BB35" i="13"/>
  <c r="BA35" i="13"/>
  <c r="AZ35" i="13"/>
  <c r="AW35" i="13"/>
  <c r="AU35" i="13"/>
  <c r="AQ35" i="13"/>
  <c r="AO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BE32" i="13"/>
  <c r="BD32" i="13"/>
  <c r="BC32" i="13"/>
  <c r="BB32" i="13"/>
  <c r="BA32" i="13"/>
  <c r="AZ32" i="13"/>
  <c r="AW32" i="13"/>
  <c r="AU32" i="13"/>
  <c r="AQ32" i="13"/>
  <c r="AO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BE30" i="13"/>
  <c r="BD30" i="13"/>
  <c r="BC30" i="13"/>
  <c r="BB30" i="13"/>
  <c r="BA30" i="13"/>
  <c r="AZ30" i="13"/>
  <c r="AW30" i="13"/>
  <c r="AU30" i="13"/>
  <c r="AQ30" i="13"/>
  <c r="AO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BE34" i="13"/>
  <c r="BD34" i="13"/>
  <c r="BC34" i="13"/>
  <c r="BB34" i="13"/>
  <c r="BA34" i="13"/>
  <c r="AZ34" i="13"/>
  <c r="AW34" i="13"/>
  <c r="AU34" i="13"/>
  <c r="AQ34" i="13"/>
  <c r="AO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BE26" i="13"/>
  <c r="BD26" i="13"/>
  <c r="BC26" i="13"/>
  <c r="BB26" i="13"/>
  <c r="BA26" i="13"/>
  <c r="AZ26" i="13"/>
  <c r="AW26" i="13"/>
  <c r="AU26" i="13"/>
  <c r="AQ26" i="13"/>
  <c r="AO26" i="13"/>
  <c r="AE26" i="13"/>
  <c r="AC26" i="13"/>
  <c r="Y26" i="13"/>
  <c r="W26" i="13"/>
  <c r="S26" i="13"/>
  <c r="Q26" i="13"/>
  <c r="M26" i="13"/>
  <c r="K26" i="13"/>
  <c r="G26" i="13"/>
  <c r="E26" i="13"/>
  <c r="BE24" i="13"/>
  <c r="BD24" i="13"/>
  <c r="BC24" i="13"/>
  <c r="BB24" i="13"/>
  <c r="BA24" i="13"/>
  <c r="AZ24" i="13"/>
  <c r="AW24" i="13"/>
  <c r="AU24" i="13"/>
  <c r="AQ24" i="13"/>
  <c r="AO24" i="13"/>
  <c r="AE24" i="13"/>
  <c r="AC24" i="13"/>
  <c r="Y24" i="13"/>
  <c r="W24" i="13"/>
  <c r="S24" i="13"/>
  <c r="Q24" i="13"/>
  <c r="M24" i="13"/>
  <c r="K24" i="13"/>
  <c r="G24" i="13"/>
  <c r="E24" i="13"/>
  <c r="BE29" i="13"/>
  <c r="BD29" i="13"/>
  <c r="BC29" i="13"/>
  <c r="BB29" i="13"/>
  <c r="BA29" i="13"/>
  <c r="AZ29" i="13"/>
  <c r="AW29" i="13"/>
  <c r="AU29" i="13"/>
  <c r="AQ29" i="13"/>
  <c r="AO29" i="13"/>
  <c r="AE29" i="13"/>
  <c r="AC29" i="13"/>
  <c r="Y29" i="13"/>
  <c r="W29" i="13"/>
  <c r="S29" i="13"/>
  <c r="Q29" i="13"/>
  <c r="M29" i="13"/>
  <c r="K29" i="13"/>
  <c r="G29" i="13"/>
  <c r="E29" i="13"/>
  <c r="BE21" i="13"/>
  <c r="BD21" i="13"/>
  <c r="BC21" i="13"/>
  <c r="BB21" i="13"/>
  <c r="BA21" i="13"/>
  <c r="AZ21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BE19" i="13"/>
  <c r="BD19" i="13"/>
  <c r="BC19" i="13"/>
  <c r="BB19" i="13"/>
  <c r="BA19" i="13"/>
  <c r="AZ19" i="13"/>
  <c r="AW19" i="13"/>
  <c r="AU19" i="13"/>
  <c r="AQ19" i="13"/>
  <c r="AO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BE25" i="13"/>
  <c r="BD25" i="13"/>
  <c r="BC25" i="13"/>
  <c r="BB25" i="13"/>
  <c r="BA25" i="13"/>
  <c r="AZ25" i="13"/>
  <c r="AW25" i="13"/>
  <c r="AU25" i="13"/>
  <c r="AQ25" i="13"/>
  <c r="AO25" i="13"/>
  <c r="AE25" i="13"/>
  <c r="AC25" i="13"/>
  <c r="Y25" i="13"/>
  <c r="W25" i="13"/>
  <c r="S25" i="13"/>
  <c r="Q25" i="13"/>
  <c r="M25" i="13"/>
  <c r="K25" i="13"/>
  <c r="G25" i="13"/>
  <c r="E25" i="13"/>
  <c r="BE15" i="13"/>
  <c r="BD15" i="13"/>
  <c r="BC15" i="13"/>
  <c r="BB15" i="13"/>
  <c r="BA15" i="13"/>
  <c r="AW15" i="13"/>
  <c r="AU15" i="13"/>
  <c r="AQ15" i="13"/>
  <c r="AO15" i="13"/>
  <c r="AK15" i="13"/>
  <c r="AI15" i="13"/>
  <c r="AE15" i="13"/>
  <c r="AC15" i="13"/>
  <c r="S15" i="13"/>
  <c r="Q15" i="13"/>
  <c r="M15" i="13"/>
  <c r="K15" i="13"/>
  <c r="G15" i="13"/>
  <c r="E15" i="13"/>
  <c r="BE14" i="13"/>
  <c r="BD14" i="13"/>
  <c r="BC14" i="13"/>
  <c r="BB14" i="13"/>
  <c r="BA14" i="13"/>
  <c r="AW14" i="13"/>
  <c r="AU14" i="13"/>
  <c r="AQ14" i="13"/>
  <c r="AO14" i="13"/>
  <c r="AK14" i="13"/>
  <c r="AI14" i="13"/>
  <c r="AE14" i="13"/>
  <c r="AC14" i="13"/>
  <c r="S14" i="13"/>
  <c r="Q14" i="13"/>
  <c r="M14" i="13"/>
  <c r="K14" i="13"/>
  <c r="G14" i="13"/>
  <c r="E14" i="13"/>
  <c r="BE13" i="13"/>
  <c r="BD13" i="13"/>
  <c r="BC13" i="13"/>
  <c r="BB13" i="13"/>
  <c r="BA13" i="13"/>
  <c r="AW13" i="13"/>
  <c r="AU13" i="13"/>
  <c r="AQ13" i="13"/>
  <c r="AO13" i="13"/>
  <c r="AK13" i="13"/>
  <c r="AI13" i="13"/>
  <c r="AE13" i="13"/>
  <c r="AC13" i="13"/>
  <c r="S13" i="13"/>
  <c r="Q13" i="13"/>
  <c r="M13" i="13"/>
  <c r="K13" i="13"/>
  <c r="G13" i="13"/>
  <c r="E13" i="13"/>
  <c r="BE12" i="13"/>
  <c r="BD12" i="13"/>
  <c r="BC12" i="13"/>
  <c r="BB12" i="13"/>
  <c r="BA12" i="13"/>
  <c r="AZ12" i="13"/>
  <c r="AW12" i="13"/>
  <c r="AU12" i="13"/>
  <c r="AQ12" i="13"/>
  <c r="AO12" i="13"/>
  <c r="AK12" i="13"/>
  <c r="AI12" i="13"/>
  <c r="AE12" i="13"/>
  <c r="AC12" i="13"/>
  <c r="S12" i="13"/>
  <c r="Q12" i="13"/>
  <c r="M12" i="13"/>
  <c r="K12" i="13"/>
  <c r="G12" i="13"/>
  <c r="E12" i="13"/>
  <c r="K55" i="7"/>
  <c r="M55" i="7"/>
  <c r="Q55" i="7"/>
  <c r="S55" i="7"/>
  <c r="W55" i="7"/>
  <c r="Y55" i="7"/>
  <c r="AC55" i="7"/>
  <c r="AE55" i="7"/>
  <c r="AI55" i="7"/>
  <c r="AK55" i="7"/>
  <c r="AO55" i="7"/>
  <c r="AQ55" i="7"/>
  <c r="AU55" i="7"/>
  <c r="AW55" i="7"/>
  <c r="BA55" i="7"/>
  <c r="BC55" i="7"/>
  <c r="BE55" i="7"/>
  <c r="AY70" i="12"/>
  <c r="AS70" i="12"/>
  <c r="AM70" i="12"/>
  <c r="AG70" i="12"/>
  <c r="AA70" i="12"/>
  <c r="U70" i="12"/>
  <c r="O70" i="12"/>
  <c r="I70" i="12"/>
  <c r="AY69" i="12"/>
  <c r="AS69" i="12"/>
  <c r="AM69" i="12"/>
  <c r="AG69" i="12"/>
  <c r="AA69" i="12"/>
  <c r="U69" i="12"/>
  <c r="O69" i="12"/>
  <c r="I69" i="12"/>
  <c r="AY68" i="12"/>
  <c r="AS68" i="12"/>
  <c r="AM68" i="12"/>
  <c r="AG68" i="12"/>
  <c r="AA68" i="12"/>
  <c r="U68" i="12"/>
  <c r="O68" i="12"/>
  <c r="I68" i="12"/>
  <c r="AY67" i="12"/>
  <c r="AS67" i="12"/>
  <c r="AM67" i="12"/>
  <c r="AG67" i="12"/>
  <c r="AA67" i="12"/>
  <c r="U67" i="12"/>
  <c r="O67" i="12"/>
  <c r="I67" i="12"/>
  <c r="AY66" i="12"/>
  <c r="AS66" i="12"/>
  <c r="AM66" i="12"/>
  <c r="AG66" i="12"/>
  <c r="AA66" i="12"/>
  <c r="U66" i="12"/>
  <c r="O66" i="12"/>
  <c r="I66" i="12"/>
  <c r="AY65" i="12"/>
  <c r="AS65" i="12"/>
  <c r="AM65" i="12"/>
  <c r="AG65" i="12"/>
  <c r="AA65" i="12"/>
  <c r="U65" i="12"/>
  <c r="O65" i="12"/>
  <c r="I65" i="12"/>
  <c r="AY64" i="12"/>
  <c r="AS64" i="12"/>
  <c r="AM64" i="12"/>
  <c r="AG64" i="12"/>
  <c r="AA64" i="12"/>
  <c r="U64" i="12"/>
  <c r="O64" i="12"/>
  <c r="I64" i="12"/>
  <c r="AY63" i="12"/>
  <c r="AS63" i="12"/>
  <c r="AM63" i="12"/>
  <c r="AG63" i="12"/>
  <c r="AA63" i="12"/>
  <c r="U63" i="12"/>
  <c r="U71" i="12" s="1"/>
  <c r="O63" i="12"/>
  <c r="I63" i="12"/>
  <c r="AU48" i="13" l="1"/>
  <c r="BA48" i="13"/>
  <c r="AZ48" i="13"/>
  <c r="I68" i="13"/>
  <c r="O71" i="12"/>
  <c r="I71" i="12"/>
  <c r="U68" i="13"/>
  <c r="O68" i="13"/>
  <c r="AY68" i="13"/>
  <c r="AS68" i="13"/>
  <c r="AA68" i="13"/>
  <c r="AY71" i="12"/>
  <c r="AS71" i="12"/>
  <c r="AM71" i="12"/>
  <c r="AG71" i="12"/>
  <c r="AA71" i="12"/>
  <c r="BE63" i="12"/>
  <c r="BE64" i="12"/>
  <c r="BE65" i="12"/>
  <c r="BE66" i="12"/>
  <c r="BE67" i="12"/>
  <c r="BE68" i="12"/>
  <c r="BE69" i="12"/>
  <c r="BE70" i="12"/>
  <c r="S39" i="13"/>
  <c r="AQ39" i="13"/>
  <c r="BA39" i="13"/>
  <c r="BE39" i="13"/>
  <c r="AG68" i="13"/>
  <c r="Q39" i="13"/>
  <c r="AO39" i="13"/>
  <c r="M39" i="13"/>
  <c r="Y39" i="13"/>
  <c r="AK39" i="13"/>
  <c r="AW39" i="13"/>
  <c r="BC39" i="13"/>
  <c r="AM68" i="13"/>
  <c r="Q48" i="13"/>
  <c r="G39" i="13"/>
  <c r="AE39" i="13"/>
  <c r="K39" i="13"/>
  <c r="W39" i="13"/>
  <c r="AI39" i="13"/>
  <c r="AU39" i="13"/>
  <c r="BB39" i="13"/>
  <c r="E39" i="13"/>
  <c r="AC39" i="13"/>
  <c r="AZ39" i="13"/>
  <c r="BD39" i="13"/>
  <c r="BE57" i="13"/>
  <c r="BE58" i="13"/>
  <c r="BE59" i="13"/>
  <c r="BE60" i="13"/>
  <c r="BE61" i="13"/>
  <c r="BE62" i="13"/>
  <c r="BE63" i="13"/>
  <c r="BE64" i="13"/>
  <c r="BE65" i="13"/>
  <c r="BE66" i="13"/>
  <c r="BE67" i="13"/>
  <c r="G48" i="13"/>
  <c r="M48" i="13"/>
  <c r="BE56" i="13"/>
  <c r="BE71" i="12" l="1"/>
  <c r="BE68" i="13"/>
  <c r="M30" i="7" l="1"/>
  <c r="K30" i="7"/>
  <c r="S39" i="7"/>
  <c r="Q39" i="7"/>
  <c r="AW63" i="7" l="1"/>
  <c r="AW62" i="7" l="1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93" i="7" l="1"/>
  <c r="AU93" i="7"/>
  <c r="AQ93" i="7"/>
  <c r="AO93" i="7"/>
  <c r="AK93" i="7"/>
  <c r="AI93" i="7"/>
  <c r="AE93" i="7"/>
  <c r="AC93" i="7"/>
  <c r="Y93" i="7"/>
  <c r="W93" i="7"/>
  <c r="S93" i="7"/>
  <c r="Q93" i="7"/>
  <c r="M93" i="7"/>
  <c r="K93" i="7"/>
  <c r="G93" i="7"/>
  <c r="E93" i="7"/>
  <c r="AW92" i="7"/>
  <c r="AU92" i="7"/>
  <c r="AQ92" i="7"/>
  <c r="AO92" i="7"/>
  <c r="AK92" i="7"/>
  <c r="AI92" i="7"/>
  <c r="AE92" i="7"/>
  <c r="AC92" i="7"/>
  <c r="Y92" i="7"/>
  <c r="W92" i="7"/>
  <c r="S92" i="7"/>
  <c r="Q92" i="7"/>
  <c r="M92" i="7"/>
  <c r="K92" i="7"/>
  <c r="G92" i="7"/>
  <c r="E92" i="7"/>
  <c r="AW91" i="7"/>
  <c r="AU91" i="7"/>
  <c r="AQ91" i="7"/>
  <c r="AO91" i="7"/>
  <c r="AK91" i="7"/>
  <c r="AI91" i="7"/>
  <c r="AE91" i="7"/>
  <c r="AC91" i="7"/>
  <c r="Y91" i="7"/>
  <c r="W91" i="7"/>
  <c r="S91" i="7"/>
  <c r="Q91" i="7"/>
  <c r="M91" i="7"/>
  <c r="K91" i="7"/>
  <c r="G91" i="7"/>
  <c r="E91" i="7"/>
  <c r="AW90" i="7"/>
  <c r="AU90" i="7"/>
  <c r="AQ90" i="7"/>
  <c r="AO90" i="7"/>
  <c r="AK90" i="7"/>
  <c r="AI90" i="7"/>
  <c r="AE90" i="7"/>
  <c r="AC90" i="7"/>
  <c r="Y90" i="7"/>
  <c r="W90" i="7"/>
  <c r="S90" i="7"/>
  <c r="Q90" i="7"/>
  <c r="M90" i="7"/>
  <c r="K90" i="7"/>
  <c r="G90" i="7"/>
  <c r="E90" i="7"/>
  <c r="AW89" i="7"/>
  <c r="AU89" i="7"/>
  <c r="AQ89" i="7"/>
  <c r="AO89" i="7"/>
  <c r="AK89" i="7"/>
  <c r="AI89" i="7"/>
  <c r="AE89" i="7"/>
  <c r="AC89" i="7"/>
  <c r="Y89" i="7"/>
  <c r="W89" i="7"/>
  <c r="S89" i="7"/>
  <c r="Q89" i="7"/>
  <c r="M89" i="7"/>
  <c r="K89" i="7"/>
  <c r="G89" i="7"/>
  <c r="E89" i="7"/>
  <c r="AW88" i="7"/>
  <c r="AU88" i="7"/>
  <c r="AQ88" i="7"/>
  <c r="AO88" i="7"/>
  <c r="AK88" i="7"/>
  <c r="AI88" i="7"/>
  <c r="AE88" i="7"/>
  <c r="AC88" i="7"/>
  <c r="Y88" i="7"/>
  <c r="W88" i="7"/>
  <c r="S88" i="7"/>
  <c r="Q88" i="7"/>
  <c r="M88" i="7"/>
  <c r="K88" i="7"/>
  <c r="G88" i="7"/>
  <c r="E88" i="7"/>
  <c r="AW87" i="7"/>
  <c r="AU87" i="7"/>
  <c r="AQ87" i="7"/>
  <c r="AO87" i="7"/>
  <c r="AK87" i="7"/>
  <c r="AI87" i="7"/>
  <c r="AE87" i="7"/>
  <c r="AC87" i="7"/>
  <c r="Y87" i="7"/>
  <c r="W87" i="7"/>
  <c r="S87" i="7"/>
  <c r="Q87" i="7"/>
  <c r="M87" i="7"/>
  <c r="K87" i="7"/>
  <c r="G87" i="7"/>
  <c r="E87" i="7"/>
  <c r="AW86" i="7"/>
  <c r="AU86" i="7"/>
  <c r="AQ86" i="7"/>
  <c r="AO86" i="7"/>
  <c r="AK86" i="7"/>
  <c r="AI86" i="7"/>
  <c r="AE86" i="7"/>
  <c r="AC86" i="7"/>
  <c r="Y86" i="7"/>
  <c r="W86" i="7"/>
  <c r="S86" i="7"/>
  <c r="Q86" i="7"/>
  <c r="M86" i="7"/>
  <c r="K86" i="7"/>
  <c r="G86" i="7"/>
  <c r="E86" i="7"/>
  <c r="AW85" i="7"/>
  <c r="AU85" i="7"/>
  <c r="AQ85" i="7"/>
  <c r="AO85" i="7"/>
  <c r="AK85" i="7"/>
  <c r="AI85" i="7"/>
  <c r="AE85" i="7"/>
  <c r="AC85" i="7"/>
  <c r="Y85" i="7"/>
  <c r="W85" i="7"/>
  <c r="S85" i="7"/>
  <c r="Q85" i="7"/>
  <c r="M85" i="7"/>
  <c r="K85" i="7"/>
  <c r="G85" i="7"/>
  <c r="E85" i="7"/>
  <c r="AW84" i="7"/>
  <c r="AU84" i="7"/>
  <c r="AQ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Q83" i="7"/>
  <c r="AO83" i="7"/>
  <c r="AK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K82" i="7"/>
  <c r="AI82" i="7"/>
  <c r="AE82" i="7"/>
  <c r="AC82" i="7"/>
  <c r="Y82" i="7"/>
  <c r="W82" i="7"/>
  <c r="S82" i="7"/>
  <c r="Q82" i="7"/>
  <c r="M82" i="7"/>
  <c r="K82" i="7"/>
  <c r="G82" i="7"/>
  <c r="E82" i="7"/>
  <c r="AW81" i="7"/>
  <c r="AU81" i="7"/>
  <c r="AQ81" i="7"/>
  <c r="AO81" i="7"/>
  <c r="AK81" i="7"/>
  <c r="AI81" i="7"/>
  <c r="AE81" i="7"/>
  <c r="AC81" i="7"/>
  <c r="Y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E77" i="7"/>
  <c r="AC77" i="7"/>
  <c r="Y77" i="7"/>
  <c r="W77" i="7"/>
  <c r="S77" i="7"/>
  <c r="Q77" i="7"/>
  <c r="M77" i="7"/>
  <c r="K77" i="7"/>
  <c r="G77" i="7"/>
  <c r="E77" i="7"/>
  <c r="AW71" i="7"/>
  <c r="AU71" i="7"/>
  <c r="AQ71" i="7"/>
  <c r="AO71" i="7"/>
  <c r="AK71" i="7"/>
  <c r="AI71" i="7"/>
  <c r="AE71" i="7"/>
  <c r="AC71" i="7"/>
  <c r="Y71" i="7"/>
  <c r="W71" i="7"/>
  <c r="S71" i="7"/>
  <c r="Q71" i="7"/>
  <c r="M71" i="7"/>
  <c r="K71" i="7"/>
  <c r="AW76" i="7"/>
  <c r="AU76" i="7"/>
  <c r="AQ76" i="7"/>
  <c r="AO76" i="7"/>
  <c r="AK76" i="7"/>
  <c r="AI76" i="7"/>
  <c r="AE76" i="7"/>
  <c r="AC76" i="7"/>
  <c r="Y76" i="7"/>
  <c r="W76" i="7"/>
  <c r="S76" i="7"/>
  <c r="Q76" i="7"/>
  <c r="M76" i="7"/>
  <c r="K76" i="7"/>
  <c r="G76" i="7"/>
  <c r="E76" i="7"/>
  <c r="AW75" i="7"/>
  <c r="AU75" i="7"/>
  <c r="AQ75" i="7"/>
  <c r="AO75" i="7"/>
  <c r="AK75" i="7"/>
  <c r="AI75" i="7"/>
  <c r="AE75" i="7"/>
  <c r="AC75" i="7"/>
  <c r="Y75" i="7"/>
  <c r="W75" i="7"/>
  <c r="S75" i="7"/>
  <c r="Q75" i="7"/>
  <c r="M75" i="7"/>
  <c r="K75" i="7"/>
  <c r="G75" i="7"/>
  <c r="E75" i="7"/>
  <c r="AV64" i="7"/>
  <c r="AT64" i="7"/>
  <c r="AP64" i="7"/>
  <c r="AN64" i="7"/>
  <c r="AJ64" i="7"/>
  <c r="AH64" i="7"/>
  <c r="AD64" i="7"/>
  <c r="AB64" i="7"/>
  <c r="X64" i="7"/>
  <c r="V64" i="7"/>
  <c r="R64" i="7"/>
  <c r="P64" i="7"/>
  <c r="L64" i="7"/>
  <c r="J64" i="7"/>
  <c r="F64" i="7"/>
  <c r="D64" i="7"/>
  <c r="BE63" i="7"/>
  <c r="BE64" i="7" s="1"/>
  <c r="BC63" i="7"/>
  <c r="BC64" i="7" s="1"/>
  <c r="BA63" i="7"/>
  <c r="BA64" i="7" s="1"/>
  <c r="AU63" i="7"/>
  <c r="AQ63" i="7"/>
  <c r="AO63" i="7"/>
  <c r="AK63" i="7"/>
  <c r="AI63" i="7"/>
  <c r="AE63" i="7"/>
  <c r="AC63" i="7"/>
  <c r="Y63" i="7"/>
  <c r="W63" i="7"/>
  <c r="S63" i="7"/>
  <c r="Q63" i="7"/>
  <c r="M63" i="7"/>
  <c r="K63" i="7"/>
  <c r="G63" i="7"/>
  <c r="E63" i="7"/>
  <c r="AW61" i="7"/>
  <c r="AU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W60" i="7"/>
  <c r="AU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AW59" i="7"/>
  <c r="AU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AE58" i="7"/>
  <c r="AC58" i="7"/>
  <c r="S58" i="7"/>
  <c r="Q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Y57" i="7"/>
  <c r="W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S56" i="7"/>
  <c r="Q56" i="7"/>
  <c r="G56" i="7"/>
  <c r="E56" i="7"/>
  <c r="BE46" i="7"/>
  <c r="BD46" i="7"/>
  <c r="BC46" i="7"/>
  <c r="BB46" i="7"/>
  <c r="BA46" i="7"/>
  <c r="AZ46" i="7"/>
  <c r="AW46" i="7"/>
  <c r="AU46" i="7"/>
  <c r="AQ46" i="7"/>
  <c r="AO46" i="7"/>
  <c r="AK46" i="7"/>
  <c r="AI46" i="7"/>
  <c r="AE46" i="7"/>
  <c r="AC46" i="7"/>
  <c r="Y46" i="7"/>
  <c r="W46" i="7"/>
  <c r="S46" i="7"/>
  <c r="Q46" i="7"/>
  <c r="M46" i="7"/>
  <c r="K46" i="7"/>
  <c r="G46" i="7"/>
  <c r="E46" i="7"/>
  <c r="BE45" i="7"/>
  <c r="BD45" i="7"/>
  <c r="BC45" i="7"/>
  <c r="BB45" i="7"/>
  <c r="BA45" i="7"/>
  <c r="AZ45" i="7"/>
  <c r="AW45" i="7"/>
  <c r="AU45" i="7"/>
  <c r="AQ45" i="7"/>
  <c r="AO45" i="7"/>
  <c r="AK45" i="7"/>
  <c r="AI45" i="7"/>
  <c r="AE45" i="7"/>
  <c r="AC45" i="7"/>
  <c r="Y45" i="7"/>
  <c r="S45" i="7"/>
  <c r="Q45" i="7"/>
  <c r="M45" i="7"/>
  <c r="K45" i="7"/>
  <c r="G45" i="7"/>
  <c r="E45" i="7"/>
  <c r="BE40" i="7"/>
  <c r="BD40" i="7"/>
  <c r="BC40" i="7"/>
  <c r="BB40" i="7"/>
  <c r="BA40" i="7"/>
  <c r="AZ40" i="7"/>
  <c r="AW40" i="7"/>
  <c r="AU40" i="7"/>
  <c r="AQ40" i="7"/>
  <c r="AO40" i="7"/>
  <c r="AK40" i="7"/>
  <c r="AI40" i="7"/>
  <c r="AE40" i="7"/>
  <c r="AC40" i="7"/>
  <c r="S40" i="7"/>
  <c r="Q40" i="7"/>
  <c r="G40" i="7"/>
  <c r="E40" i="7"/>
  <c r="BE39" i="7"/>
  <c r="BD39" i="7"/>
  <c r="BC39" i="7"/>
  <c r="BB39" i="7"/>
  <c r="BA39" i="7"/>
  <c r="AZ39" i="7"/>
  <c r="AW39" i="7"/>
  <c r="AU39" i="7"/>
  <c r="AQ39" i="7"/>
  <c r="AO39" i="7"/>
  <c r="AK39" i="7"/>
  <c r="AI39" i="7"/>
  <c r="AE39" i="7"/>
  <c r="AC39" i="7"/>
  <c r="Y39" i="7"/>
  <c r="W39" i="7"/>
  <c r="M39" i="7"/>
  <c r="K39" i="7"/>
  <c r="G39" i="7"/>
  <c r="E39" i="7"/>
  <c r="BE30" i="7"/>
  <c r="BD30" i="7"/>
  <c r="BC30" i="7"/>
  <c r="BB30" i="7"/>
  <c r="BA30" i="7"/>
  <c r="AZ30" i="7"/>
  <c r="AW30" i="7"/>
  <c r="AU30" i="7"/>
  <c r="AQ30" i="7"/>
  <c r="AO30" i="7"/>
  <c r="AK30" i="7"/>
  <c r="AI30" i="7"/>
  <c r="AE30" i="7"/>
  <c r="AC30" i="7"/>
  <c r="Y30" i="7"/>
  <c r="W30" i="7"/>
  <c r="BE17" i="7"/>
  <c r="BD17" i="7"/>
  <c r="BC17" i="7"/>
  <c r="BB17" i="7"/>
  <c r="BA17" i="7"/>
  <c r="AZ17" i="7"/>
  <c r="AW17" i="7"/>
  <c r="AU17" i="7"/>
  <c r="AQ17" i="7"/>
  <c r="AO17" i="7"/>
  <c r="AK17" i="7"/>
  <c r="AI17" i="7"/>
  <c r="AE17" i="7"/>
  <c r="AC17" i="7"/>
  <c r="Y17" i="7"/>
  <c r="W17" i="7"/>
  <c r="S17" i="7"/>
  <c r="Q17" i="7"/>
  <c r="M17" i="7"/>
  <c r="K17" i="7"/>
  <c r="G17" i="7"/>
  <c r="E17" i="7"/>
  <c r="BE47" i="7"/>
  <c r="BD47" i="7"/>
  <c r="BC47" i="7"/>
  <c r="BB47" i="7"/>
  <c r="BA47" i="7"/>
  <c r="AZ47" i="7"/>
  <c r="AW47" i="7"/>
  <c r="AU47" i="7"/>
  <c r="AQ47" i="7"/>
  <c r="AO47" i="7"/>
  <c r="AK47" i="7"/>
  <c r="AI47" i="7"/>
  <c r="AE47" i="7"/>
  <c r="AC47" i="7"/>
  <c r="S47" i="7"/>
  <c r="Q47" i="7"/>
  <c r="M47" i="7"/>
  <c r="K47" i="7"/>
  <c r="G47" i="7"/>
  <c r="E47" i="7"/>
  <c r="BE38" i="7"/>
  <c r="BD38" i="7"/>
  <c r="BC38" i="7"/>
  <c r="BB38" i="7"/>
  <c r="BA38" i="7"/>
  <c r="AZ38" i="7"/>
  <c r="AW38" i="7"/>
  <c r="AU38" i="7"/>
  <c r="AQ38" i="7"/>
  <c r="AO38" i="7"/>
  <c r="AK38" i="7"/>
  <c r="AI38" i="7"/>
  <c r="AE38" i="7"/>
  <c r="AC38" i="7"/>
  <c r="Y38" i="7"/>
  <c r="W38" i="7"/>
  <c r="S38" i="7"/>
  <c r="Q38" i="7"/>
  <c r="M38" i="7"/>
  <c r="K38" i="7"/>
  <c r="G38" i="7"/>
  <c r="E38" i="7"/>
  <c r="BE37" i="7"/>
  <c r="BD37" i="7"/>
  <c r="BC37" i="7"/>
  <c r="BB37" i="7"/>
  <c r="BA37" i="7"/>
  <c r="AZ37" i="7"/>
  <c r="AW37" i="7"/>
  <c r="AU37" i="7"/>
  <c r="AQ37" i="7"/>
  <c r="AO37" i="7"/>
  <c r="AK37" i="7"/>
  <c r="AI37" i="7"/>
  <c r="AE37" i="7"/>
  <c r="AC37" i="7"/>
  <c r="Y37" i="7"/>
  <c r="W37" i="7"/>
  <c r="S37" i="7"/>
  <c r="Q37" i="7"/>
  <c r="M37" i="7"/>
  <c r="K37" i="7"/>
  <c r="G37" i="7"/>
  <c r="E37" i="7"/>
  <c r="BE28" i="7"/>
  <c r="BD28" i="7"/>
  <c r="BC28" i="7"/>
  <c r="BB28" i="7"/>
  <c r="BA28" i="7"/>
  <c r="AZ28" i="7"/>
  <c r="AW28" i="7"/>
  <c r="AU28" i="7"/>
  <c r="AQ28" i="7"/>
  <c r="AO28" i="7"/>
  <c r="AK28" i="7"/>
  <c r="AI28" i="7"/>
  <c r="AE28" i="7"/>
  <c r="AC28" i="7"/>
  <c r="Y28" i="7"/>
  <c r="W28" i="7"/>
  <c r="S28" i="7"/>
  <c r="Q28" i="7"/>
  <c r="M28" i="7"/>
  <c r="K28" i="7"/>
  <c r="G28" i="7"/>
  <c r="E28" i="7"/>
  <c r="BE16" i="7"/>
  <c r="BD16" i="7"/>
  <c r="BC16" i="7"/>
  <c r="BB16" i="7"/>
  <c r="BA16" i="7"/>
  <c r="AZ16" i="7"/>
  <c r="AW16" i="7"/>
  <c r="AU16" i="7"/>
  <c r="AQ16" i="7"/>
  <c r="AO16" i="7"/>
  <c r="AK16" i="7"/>
  <c r="AI16" i="7"/>
  <c r="AE16" i="7"/>
  <c r="AC16" i="7"/>
  <c r="Y16" i="7"/>
  <c r="W16" i="7"/>
  <c r="S16" i="7"/>
  <c r="Q16" i="7"/>
  <c r="M16" i="7"/>
  <c r="K16" i="7"/>
  <c r="G16" i="7"/>
  <c r="E16" i="7"/>
  <c r="BE12" i="7"/>
  <c r="BD12" i="7"/>
  <c r="BC12" i="7"/>
  <c r="BB12" i="7"/>
  <c r="BA12" i="7"/>
  <c r="AZ12" i="7"/>
  <c r="AW12" i="7"/>
  <c r="AU12" i="7"/>
  <c r="AQ12" i="7"/>
  <c r="AO12" i="7"/>
  <c r="AK12" i="7"/>
  <c r="AI12" i="7"/>
  <c r="Y12" i="7"/>
  <c r="W12" i="7"/>
  <c r="S12" i="7"/>
  <c r="Q12" i="7"/>
  <c r="M12" i="7"/>
  <c r="K12" i="7"/>
  <c r="M64" i="7" l="1"/>
  <c r="Y64" i="7"/>
  <c r="AK64" i="7"/>
  <c r="AW64" i="7"/>
  <c r="E64" i="7"/>
  <c r="S64" i="7"/>
  <c r="AE64" i="7"/>
  <c r="AQ64" i="7"/>
  <c r="Q64" i="7"/>
  <c r="AC64" i="7"/>
  <c r="AO64" i="7"/>
  <c r="G64" i="7"/>
  <c r="K64" i="7"/>
  <c r="W64" i="7"/>
  <c r="AI64" i="7"/>
  <c r="AU64" i="7"/>
  <c r="BA66" i="7" l="1"/>
  <c r="BA53" i="7" l="1"/>
  <c r="BC53" i="7"/>
  <c r="BE119" i="7" l="1"/>
  <c r="BE120" i="7"/>
  <c r="BE127" i="7"/>
  <c r="BE128" i="7"/>
  <c r="BE121" i="7"/>
  <c r="BE122" i="7"/>
  <c r="BE126" i="7"/>
  <c r="AW66" i="7" l="1"/>
  <c r="AU66" i="7"/>
  <c r="AQ66" i="7"/>
  <c r="AO66" i="7"/>
  <c r="AK66" i="7"/>
  <c r="AI66" i="7"/>
  <c r="AE66" i="7"/>
  <c r="AC66" i="7"/>
  <c r="Y66" i="7"/>
  <c r="W66" i="7"/>
  <c r="S66" i="7"/>
  <c r="Q66" i="7"/>
  <c r="M66" i="7"/>
  <c r="K66" i="7"/>
  <c r="G66" i="7"/>
  <c r="E66" i="7"/>
  <c r="BD67" i="7"/>
  <c r="AX67" i="7"/>
  <c r="AR67" i="7"/>
  <c r="AL67" i="7"/>
  <c r="AF67" i="7"/>
  <c r="Z67" i="7"/>
  <c r="T67" i="7"/>
  <c r="N67" i="7"/>
  <c r="H67" i="7"/>
  <c r="H68" i="7" s="1"/>
  <c r="H10" i="20" l="1"/>
  <c r="H43" i="20" s="1"/>
  <c r="H9" i="19"/>
  <c r="H39" i="19" s="1"/>
  <c r="K53" i="7"/>
  <c r="M53" i="7"/>
  <c r="AK53" i="7"/>
  <c r="AI53" i="7"/>
  <c r="G53" i="7"/>
  <c r="AE53" i="7"/>
  <c r="Q53" i="7"/>
  <c r="AO53" i="7"/>
  <c r="E53" i="7"/>
  <c r="AC53" i="7"/>
  <c r="Y53" i="7"/>
  <c r="AW53" i="7"/>
  <c r="S53" i="7"/>
  <c r="AQ53" i="7"/>
  <c r="W53" i="7"/>
  <c r="AU53" i="7"/>
  <c r="AX68" i="7"/>
  <c r="BE125" i="7"/>
  <c r="BE123" i="7"/>
  <c r="BE118" i="7"/>
  <c r="BE124" i="7"/>
  <c r="AR68" i="7"/>
  <c r="AL68" i="7"/>
  <c r="AF68" i="7"/>
  <c r="AF10" i="20" s="1"/>
  <c r="AF43" i="20" s="1"/>
  <c r="Z68" i="7"/>
  <c r="Z10" i="20" s="1"/>
  <c r="Z43" i="20" s="1"/>
  <c r="T68" i="7"/>
  <c r="N68" i="7"/>
  <c r="N10" i="20" l="1"/>
  <c r="N43" i="20" s="1"/>
  <c r="AL10" i="20"/>
  <c r="AL43" i="20" s="1"/>
  <c r="T10" i="20"/>
  <c r="T43" i="20" s="1"/>
  <c r="AR10" i="20"/>
  <c r="AR43" i="20" s="1"/>
  <c r="AX10" i="20"/>
  <c r="AX43" i="20" s="1"/>
  <c r="AL9" i="19"/>
  <c r="AL39" i="19" s="1"/>
  <c r="N9" i="19"/>
  <c r="N39" i="19" s="1"/>
  <c r="T9" i="19"/>
  <c r="T39" i="19" s="1"/>
  <c r="AR9" i="19"/>
  <c r="AR39" i="19" s="1"/>
  <c r="Z9" i="19"/>
  <c r="Z39" i="19" s="1"/>
  <c r="Z10" i="12"/>
  <c r="Z43" i="12" s="1"/>
  <c r="AF9" i="19"/>
  <c r="AF39" i="19" s="1"/>
  <c r="AX9" i="19"/>
  <c r="AX39" i="19" s="1"/>
  <c r="AF10" i="13"/>
  <c r="AF40" i="13" s="1"/>
  <c r="AX10" i="13"/>
  <c r="AX40" i="13" s="1"/>
  <c r="AR10" i="13"/>
  <c r="AR40" i="13" s="1"/>
  <c r="H10" i="13"/>
  <c r="H40" i="13" s="1"/>
  <c r="Z10" i="13"/>
  <c r="Z40" i="13" s="1"/>
  <c r="AL10" i="13"/>
  <c r="AL40" i="13" s="1"/>
  <c r="N10" i="13"/>
  <c r="N40" i="13" s="1"/>
  <c r="T10" i="13"/>
  <c r="T40" i="13" s="1"/>
  <c r="AX10" i="12"/>
  <c r="AX43" i="12" s="1"/>
  <c r="AL10" i="12"/>
  <c r="AL43" i="12" s="1"/>
  <c r="AF10" i="12"/>
  <c r="AF43" i="12" s="1"/>
  <c r="T10" i="12"/>
  <c r="T43" i="12" s="1"/>
  <c r="AR10" i="12"/>
  <c r="AR43" i="12" s="1"/>
  <c r="N10" i="12"/>
  <c r="N43" i="12" s="1"/>
  <c r="H10" i="12"/>
  <c r="H43" i="12" s="1"/>
  <c r="BE66" i="7"/>
  <c r="BE67" i="7" s="1"/>
  <c r="BC67" i="7"/>
  <c r="BB67" i="7" l="1"/>
  <c r="BA67" i="7"/>
  <c r="AZ67" i="7"/>
  <c r="AW67" i="7"/>
  <c r="AV67" i="7"/>
  <c r="AV68" i="7" s="1"/>
  <c r="AU67" i="7"/>
  <c r="AT67" i="7"/>
  <c r="AT68" i="7" s="1"/>
  <c r="AQ67" i="7"/>
  <c r="AP67" i="7"/>
  <c r="AP68" i="7" s="1"/>
  <c r="AO67" i="7"/>
  <c r="AN67" i="7"/>
  <c r="AN68" i="7" s="1"/>
  <c r="AK67" i="7"/>
  <c r="AJ67" i="7"/>
  <c r="AJ68" i="7" s="1"/>
  <c r="AI67" i="7"/>
  <c r="AH67" i="7"/>
  <c r="AH68" i="7" s="1"/>
  <c r="AE67" i="7"/>
  <c r="AD67" i="7"/>
  <c r="AD68" i="7" s="1"/>
  <c r="AD10" i="20" s="1"/>
  <c r="AD43" i="20" s="1"/>
  <c r="AD52" i="20" s="1"/>
  <c r="AE52" i="20" s="1"/>
  <c r="AC67" i="7"/>
  <c r="AB67" i="7"/>
  <c r="AB68" i="7" s="1"/>
  <c r="AB10" i="20" s="1"/>
  <c r="AB43" i="20" s="1"/>
  <c r="AB52" i="20" s="1"/>
  <c r="AC52" i="20" s="1"/>
  <c r="Y67" i="7"/>
  <c r="X67" i="7"/>
  <c r="X68" i="7" s="1"/>
  <c r="X10" i="20" s="1"/>
  <c r="X43" i="20" s="1"/>
  <c r="X52" i="20" s="1"/>
  <c r="Y52" i="20" s="1"/>
  <c r="W67" i="7"/>
  <c r="V67" i="7"/>
  <c r="V68" i="7" s="1"/>
  <c r="V10" i="20" s="1"/>
  <c r="V43" i="20" s="1"/>
  <c r="V52" i="20" s="1"/>
  <c r="W52" i="20" s="1"/>
  <c r="S67" i="7"/>
  <c r="R67" i="7"/>
  <c r="R68" i="7" s="1"/>
  <c r="Q67" i="7"/>
  <c r="P67" i="7"/>
  <c r="P68" i="7" s="1"/>
  <c r="M67" i="7"/>
  <c r="L67" i="7"/>
  <c r="L68" i="7" s="1"/>
  <c r="K67" i="7"/>
  <c r="J67" i="7"/>
  <c r="J68" i="7" s="1"/>
  <c r="G67" i="7"/>
  <c r="F67" i="7"/>
  <c r="F68" i="7" s="1"/>
  <c r="E67" i="7"/>
  <c r="D67" i="7"/>
  <c r="D68" i="7" s="1"/>
  <c r="AH10" i="20" l="1"/>
  <c r="AH43" i="20" s="1"/>
  <c r="AH52" i="20" s="1"/>
  <c r="AI52" i="20" s="1"/>
  <c r="AN10" i="20"/>
  <c r="AN43" i="20" s="1"/>
  <c r="AN52" i="20" s="1"/>
  <c r="AO52" i="20" s="1"/>
  <c r="AT10" i="20"/>
  <c r="AT43" i="20" s="1"/>
  <c r="AT52" i="20" s="1"/>
  <c r="AU52" i="20" s="1"/>
  <c r="AJ10" i="20"/>
  <c r="AJ43" i="20" s="1"/>
  <c r="AJ52" i="20" s="1"/>
  <c r="AK52" i="20" s="1"/>
  <c r="AP10" i="20"/>
  <c r="AP43" i="20" s="1"/>
  <c r="AP52" i="20" s="1"/>
  <c r="AQ52" i="20" s="1"/>
  <c r="AV10" i="20"/>
  <c r="AV43" i="20" s="1"/>
  <c r="AV52" i="20" s="1"/>
  <c r="AW52" i="20" s="1"/>
  <c r="R10" i="20"/>
  <c r="R43" i="20" s="1"/>
  <c r="R52" i="20" s="1"/>
  <c r="S52" i="20" s="1"/>
  <c r="P10" i="20"/>
  <c r="P43" i="20" s="1"/>
  <c r="P52" i="20" s="1"/>
  <c r="Q52" i="20" s="1"/>
  <c r="D10" i="20"/>
  <c r="D43" i="20" s="1"/>
  <c r="D52" i="20" s="1"/>
  <c r="E52" i="20" s="1"/>
  <c r="F10" i="20"/>
  <c r="F43" i="20" s="1"/>
  <c r="F52" i="20" s="1"/>
  <c r="L10" i="20"/>
  <c r="L43" i="20" s="1"/>
  <c r="L52" i="20" s="1"/>
  <c r="M52" i="20" s="1"/>
  <c r="J10" i="20"/>
  <c r="J43" i="20" s="1"/>
  <c r="J52" i="20" s="1"/>
  <c r="K52" i="20" s="1"/>
  <c r="J9" i="19"/>
  <c r="J39" i="19" s="1"/>
  <c r="J48" i="19" s="1"/>
  <c r="K48" i="19" s="1"/>
  <c r="P9" i="19"/>
  <c r="P39" i="19" s="1"/>
  <c r="P48" i="19" s="1"/>
  <c r="V9" i="19"/>
  <c r="V39" i="19" s="1"/>
  <c r="V48" i="19" s="1"/>
  <c r="W48" i="19" s="1"/>
  <c r="AB9" i="19"/>
  <c r="AB39" i="19" s="1"/>
  <c r="AB48" i="19" s="1"/>
  <c r="AC48" i="19" s="1"/>
  <c r="AH9" i="19"/>
  <c r="AH39" i="19" s="1"/>
  <c r="AH48" i="19" s="1"/>
  <c r="AN9" i="19"/>
  <c r="AN39" i="19" s="1"/>
  <c r="AN48" i="19" s="1"/>
  <c r="AO48" i="19" s="1"/>
  <c r="AT9" i="19"/>
  <c r="AT39" i="19" s="1"/>
  <c r="AT48" i="19" s="1"/>
  <c r="AU48" i="19" s="1"/>
  <c r="L9" i="19"/>
  <c r="L39" i="19" s="1"/>
  <c r="L48" i="19" s="1"/>
  <c r="M48" i="19" s="1"/>
  <c r="R9" i="19"/>
  <c r="R39" i="19" s="1"/>
  <c r="R48" i="19" s="1"/>
  <c r="S48" i="19" s="1"/>
  <c r="X9" i="19"/>
  <c r="X39" i="19" s="1"/>
  <c r="X48" i="19" s="1"/>
  <c r="X10" i="12"/>
  <c r="X43" i="12" s="1"/>
  <c r="X52" i="12" s="1"/>
  <c r="Y52" i="12" s="1"/>
  <c r="AD9" i="19"/>
  <c r="AD39" i="19" s="1"/>
  <c r="AD48" i="19" s="1"/>
  <c r="AE48" i="19" s="1"/>
  <c r="AD10" i="12"/>
  <c r="AD43" i="12" s="1"/>
  <c r="AD52" i="12" s="1"/>
  <c r="AE52" i="12" s="1"/>
  <c r="AJ9" i="19"/>
  <c r="AJ39" i="19" s="1"/>
  <c r="AJ48" i="19" s="1"/>
  <c r="AK48" i="19" s="1"/>
  <c r="AP9" i="19"/>
  <c r="AP39" i="19" s="1"/>
  <c r="AP48" i="19" s="1"/>
  <c r="AQ48" i="19" s="1"/>
  <c r="AV9" i="19"/>
  <c r="AV39" i="19" s="1"/>
  <c r="AV48" i="19" s="1"/>
  <c r="AW48" i="19" s="1"/>
  <c r="AV10" i="12"/>
  <c r="AV43" i="12" s="1"/>
  <c r="AV52" i="12" s="1"/>
  <c r="AW52" i="12" s="1"/>
  <c r="F9" i="19"/>
  <c r="F39" i="19" s="1"/>
  <c r="F48" i="19" s="1"/>
  <c r="D9" i="19"/>
  <c r="D39" i="19" s="1"/>
  <c r="D48" i="19" s="1"/>
  <c r="D10" i="13"/>
  <c r="D40" i="13" s="1"/>
  <c r="D49" i="13" s="1"/>
  <c r="AH10" i="13"/>
  <c r="AH40" i="13" s="1"/>
  <c r="AH49" i="13" s="1"/>
  <c r="P10" i="13"/>
  <c r="P40" i="13" s="1"/>
  <c r="P49" i="13" s="1"/>
  <c r="J10" i="13"/>
  <c r="J40" i="13" s="1"/>
  <c r="J49" i="13" s="1"/>
  <c r="K49" i="13" s="1"/>
  <c r="V10" i="13"/>
  <c r="V40" i="13" s="1"/>
  <c r="V49" i="13" s="1"/>
  <c r="W49" i="13" s="1"/>
  <c r="AT10" i="13"/>
  <c r="AT40" i="13" s="1"/>
  <c r="AT49" i="13" s="1"/>
  <c r="AU49" i="13" s="1"/>
  <c r="L10" i="13"/>
  <c r="L40" i="13" s="1"/>
  <c r="L49" i="13" s="1"/>
  <c r="M49" i="13" s="1"/>
  <c r="X10" i="13"/>
  <c r="X40" i="13" s="1"/>
  <c r="X49" i="13" s="1"/>
  <c r="Y49" i="13" s="1"/>
  <c r="AJ10" i="13"/>
  <c r="AJ40" i="13" s="1"/>
  <c r="AJ49" i="13" s="1"/>
  <c r="AK49" i="13" s="1"/>
  <c r="AV10" i="13"/>
  <c r="AV40" i="13" s="1"/>
  <c r="AV49" i="13" s="1"/>
  <c r="AW49" i="13" s="1"/>
  <c r="AB10" i="13"/>
  <c r="AB40" i="13" s="1"/>
  <c r="AB49" i="13" s="1"/>
  <c r="AC49" i="13" s="1"/>
  <c r="AN10" i="13"/>
  <c r="AN40" i="13" s="1"/>
  <c r="AN49" i="13" s="1"/>
  <c r="AO49" i="13" s="1"/>
  <c r="F10" i="13"/>
  <c r="F40" i="13" s="1"/>
  <c r="F49" i="13" s="1"/>
  <c r="G49" i="13" s="1"/>
  <c r="R10" i="13"/>
  <c r="R40" i="13" s="1"/>
  <c r="R49" i="13" s="1"/>
  <c r="S49" i="13" s="1"/>
  <c r="AD10" i="13"/>
  <c r="AD40" i="13" s="1"/>
  <c r="AD49" i="13" s="1"/>
  <c r="AE49" i="13" s="1"/>
  <c r="AP10" i="13"/>
  <c r="AP40" i="13" s="1"/>
  <c r="AP49" i="13" s="1"/>
  <c r="AQ49" i="13" s="1"/>
  <c r="F10" i="12"/>
  <c r="F43" i="12" s="1"/>
  <c r="F52" i="12" s="1"/>
  <c r="L10" i="12"/>
  <c r="L43" i="12" s="1"/>
  <c r="L52" i="12" s="1"/>
  <c r="AJ10" i="12"/>
  <c r="AJ43" i="12" s="1"/>
  <c r="AJ52" i="12" s="1"/>
  <c r="AK52" i="12" s="1"/>
  <c r="AP10" i="12"/>
  <c r="AP43" i="12" s="1"/>
  <c r="AP52" i="12" s="1"/>
  <c r="AQ52" i="12" s="1"/>
  <c r="D10" i="12"/>
  <c r="D43" i="12" s="1"/>
  <c r="D52" i="12" s="1"/>
  <c r="J10" i="12"/>
  <c r="J43" i="12" s="1"/>
  <c r="J52" i="12" s="1"/>
  <c r="K52" i="12" s="1"/>
  <c r="P10" i="12"/>
  <c r="P43" i="12" s="1"/>
  <c r="P52" i="12" s="1"/>
  <c r="Q52" i="12" s="1"/>
  <c r="V10" i="12"/>
  <c r="V43" i="12" s="1"/>
  <c r="V52" i="12" s="1"/>
  <c r="W52" i="12" s="1"/>
  <c r="AB10" i="12"/>
  <c r="AB43" i="12" s="1"/>
  <c r="AB52" i="12" s="1"/>
  <c r="AC52" i="12" s="1"/>
  <c r="AH10" i="12"/>
  <c r="AH43" i="12" s="1"/>
  <c r="AH52" i="12" s="1"/>
  <c r="AN10" i="12"/>
  <c r="AN43" i="12" s="1"/>
  <c r="AN52" i="12" s="1"/>
  <c r="AO52" i="12" s="1"/>
  <c r="AT10" i="12"/>
  <c r="AT43" i="12" s="1"/>
  <c r="AT52" i="12" s="1"/>
  <c r="AU52" i="12" s="1"/>
  <c r="R10" i="12"/>
  <c r="R43" i="12" s="1"/>
  <c r="R52" i="12" s="1"/>
  <c r="S52" i="12" s="1"/>
  <c r="BC52" i="20" l="1"/>
  <c r="AZ52" i="20"/>
  <c r="BA52" i="20"/>
  <c r="BB52" i="20"/>
  <c r="G52" i="20"/>
  <c r="AI52" i="12"/>
  <c r="BA52" i="12"/>
  <c r="AI49" i="13"/>
  <c r="BA49" i="13"/>
  <c r="AZ49" i="13"/>
  <c r="AI48" i="19"/>
  <c r="BA48" i="19"/>
  <c r="AZ48" i="19"/>
  <c r="BC48" i="19"/>
  <c r="BB48" i="19"/>
  <c r="BC49" i="13"/>
  <c r="BB49" i="13"/>
  <c r="E49" i="13"/>
  <c r="Y48" i="19"/>
  <c r="Q48" i="19"/>
  <c r="G48" i="19"/>
  <c r="E48" i="19"/>
  <c r="M52" i="12"/>
  <c r="BC52" i="12"/>
  <c r="G52" i="12"/>
  <c r="BB52" i="12"/>
  <c r="E52" i="12"/>
  <c r="AZ52" i="12"/>
  <c r="Q49" i="13"/>
  <c r="S68" i="7" l="1"/>
  <c r="Q68" i="7"/>
  <c r="S10" i="20" l="1"/>
  <c r="S43" i="20" s="1"/>
  <c r="Q10" i="20"/>
  <c r="Q43" i="20" s="1"/>
  <c r="Q9" i="19"/>
  <c r="Q39" i="19" s="1"/>
  <c r="S9" i="19"/>
  <c r="S39" i="19" s="1"/>
  <c r="S10" i="13"/>
  <c r="S40" i="13" s="1"/>
  <c r="Q10" i="13"/>
  <c r="Q40" i="13" s="1"/>
  <c r="S10" i="12"/>
  <c r="S43" i="12" s="1"/>
  <c r="Q10" i="12"/>
  <c r="Q43" i="12" s="1"/>
  <c r="AZ53" i="7" l="1"/>
  <c r="AZ68" i="7" s="1"/>
  <c r="BB53" i="7"/>
  <c r="BB68" i="7" s="1"/>
  <c r="BD53" i="7"/>
  <c r="BD68" i="7" s="1"/>
  <c r="BE53" i="7"/>
  <c r="BE68" i="7" s="1"/>
  <c r="BC68" i="7"/>
  <c r="BA68" i="7"/>
  <c r="BD10" i="20" l="1"/>
  <c r="BD43" i="20" s="1"/>
  <c r="BB10" i="20"/>
  <c r="BB43" i="20" s="1"/>
  <c r="BC10" i="20"/>
  <c r="BC43" i="20" s="1"/>
  <c r="BE10" i="20"/>
  <c r="BE43" i="20" s="1"/>
  <c r="BA10" i="20"/>
  <c r="BA43" i="20" s="1"/>
  <c r="AZ10" i="20"/>
  <c r="AZ43" i="20" s="1"/>
  <c r="BD9" i="19"/>
  <c r="BD39" i="19" s="1"/>
  <c r="BB9" i="19"/>
  <c r="BB39" i="19" s="1"/>
  <c r="BC9" i="19"/>
  <c r="BC39" i="19" s="1"/>
  <c r="BE9" i="19"/>
  <c r="BE39" i="19" s="1"/>
  <c r="BA9" i="19"/>
  <c r="BA39" i="19" s="1"/>
  <c r="AZ9" i="19"/>
  <c r="AZ39" i="19" s="1"/>
  <c r="BA10" i="13"/>
  <c r="BA40" i="13" s="1"/>
  <c r="AZ10" i="13"/>
  <c r="AZ40" i="13" s="1"/>
  <c r="BB10" i="13"/>
  <c r="BB40" i="13" s="1"/>
  <c r="BC10" i="13"/>
  <c r="BC40" i="13" s="1"/>
  <c r="BE10" i="13"/>
  <c r="BE40" i="13" s="1"/>
  <c r="BD10" i="13"/>
  <c r="BD40" i="13" s="1"/>
  <c r="BD10" i="12"/>
  <c r="BD43" i="12" s="1"/>
  <c r="BA10" i="12"/>
  <c r="BA43" i="12" s="1"/>
  <c r="BE10" i="12"/>
  <c r="BE43" i="12" s="1"/>
  <c r="AZ10" i="12"/>
  <c r="AZ43" i="12" s="1"/>
  <c r="BB10" i="12"/>
  <c r="BB43" i="12" s="1"/>
  <c r="BC10" i="12"/>
  <c r="BC43" i="12" s="1"/>
  <c r="G68" i="7"/>
  <c r="G10" i="20" l="1"/>
  <c r="G43" i="20" s="1"/>
  <c r="G9" i="19"/>
  <c r="G39" i="19" s="1"/>
  <c r="G10" i="13"/>
  <c r="G40" i="13" s="1"/>
  <c r="G10" i="12"/>
  <c r="G43" i="12" s="1"/>
  <c r="E68" i="7"/>
  <c r="M68" i="7"/>
  <c r="K68" i="7"/>
  <c r="E10" i="20" l="1"/>
  <c r="E43" i="20" s="1"/>
  <c r="M10" i="20"/>
  <c r="M43" i="20" s="1"/>
  <c r="K10" i="20"/>
  <c r="K43" i="20" s="1"/>
  <c r="M9" i="19"/>
  <c r="M39" i="19" s="1"/>
  <c r="K9" i="19"/>
  <c r="K39" i="19" s="1"/>
  <c r="E9" i="19"/>
  <c r="E39" i="19" s="1"/>
  <c r="M10" i="13"/>
  <c r="M40" i="13" s="1"/>
  <c r="E10" i="13"/>
  <c r="E40" i="13" s="1"/>
  <c r="K10" i="13"/>
  <c r="K40" i="13" s="1"/>
  <c r="E10" i="12"/>
  <c r="E43" i="12" s="1"/>
  <c r="M10" i="12"/>
  <c r="M43" i="12" s="1"/>
  <c r="K10" i="12"/>
  <c r="K43" i="12" s="1"/>
  <c r="I129" i="7" l="1"/>
  <c r="O129" i="7"/>
  <c r="AW68" i="7" l="1"/>
  <c r="AK68" i="7"/>
  <c r="Y68" i="7"/>
  <c r="Y10" i="20" s="1"/>
  <c r="Y43" i="20" s="1"/>
  <c r="AO68" i="7"/>
  <c r="AU68" i="7"/>
  <c r="AI68" i="7"/>
  <c r="W68" i="7"/>
  <c r="W10" i="20" s="1"/>
  <c r="W43" i="20" s="1"/>
  <c r="AC68" i="7"/>
  <c r="AC10" i="20" s="1"/>
  <c r="AC43" i="20" s="1"/>
  <c r="AQ68" i="7"/>
  <c r="AE68" i="7"/>
  <c r="AE10" i="20" s="1"/>
  <c r="AE43" i="20" s="1"/>
  <c r="BA9" i="7"/>
  <c r="AO10" i="20" l="1"/>
  <c r="AO43" i="20" s="1"/>
  <c r="AI10" i="20"/>
  <c r="AI43" i="20" s="1"/>
  <c r="AK10" i="20"/>
  <c r="AK43" i="20" s="1"/>
  <c r="AQ10" i="20"/>
  <c r="AQ43" i="20" s="1"/>
  <c r="AU10" i="20"/>
  <c r="AU43" i="20" s="1"/>
  <c r="AW10" i="20"/>
  <c r="AW43" i="20" s="1"/>
  <c r="AO9" i="19"/>
  <c r="AO39" i="19" s="1"/>
  <c r="Y9" i="19"/>
  <c r="Y39" i="19" s="1"/>
  <c r="Y10" i="12"/>
  <c r="Y43" i="12" s="1"/>
  <c r="AI9" i="19"/>
  <c r="AI39" i="19" s="1"/>
  <c r="AK9" i="19"/>
  <c r="AK39" i="19" s="1"/>
  <c r="AC9" i="19"/>
  <c r="AC39" i="19" s="1"/>
  <c r="AC10" i="12"/>
  <c r="AC43" i="12" s="1"/>
  <c r="W9" i="19"/>
  <c r="W39" i="19" s="1"/>
  <c r="W10" i="12"/>
  <c r="W43" i="12" s="1"/>
  <c r="AE9" i="19"/>
  <c r="AE39" i="19" s="1"/>
  <c r="AE10" i="12"/>
  <c r="AE43" i="12" s="1"/>
  <c r="AQ9" i="19"/>
  <c r="AQ39" i="19" s="1"/>
  <c r="AU9" i="19"/>
  <c r="AU39" i="19" s="1"/>
  <c r="AU10" i="12"/>
  <c r="AU43" i="12" s="1"/>
  <c r="AW9" i="19"/>
  <c r="AW39" i="19" s="1"/>
  <c r="AW10" i="12"/>
  <c r="AW43" i="12" s="1"/>
  <c r="AC10" i="13"/>
  <c r="AC40" i="13" s="1"/>
  <c r="W10" i="13"/>
  <c r="W40" i="13" s="1"/>
  <c r="AI10" i="13"/>
  <c r="AI40" i="13" s="1"/>
  <c r="AU10" i="13"/>
  <c r="AU40" i="13" s="1"/>
  <c r="AO10" i="13"/>
  <c r="AO40" i="13" s="1"/>
  <c r="Y10" i="13"/>
  <c r="Y40" i="13" s="1"/>
  <c r="AE10" i="13"/>
  <c r="AE40" i="13" s="1"/>
  <c r="AK10" i="13"/>
  <c r="AK40" i="13" s="1"/>
  <c r="AQ10" i="13"/>
  <c r="AQ40" i="13" s="1"/>
  <c r="AW10" i="13"/>
  <c r="AW40" i="13" s="1"/>
  <c r="AI10" i="12"/>
  <c r="AI43" i="12" s="1"/>
  <c r="AK10" i="12"/>
  <c r="AK43" i="12" s="1"/>
  <c r="AO10" i="12"/>
  <c r="AO43" i="12" s="1"/>
  <c r="AQ10" i="12"/>
  <c r="AQ43" i="12" s="1"/>
  <c r="AS129" i="7" l="1"/>
  <c r="AG129" i="7"/>
  <c r="AY129" i="7" l="1"/>
  <c r="AM129" i="7"/>
  <c r="AA129" i="7"/>
  <c r="U129" i="7"/>
  <c r="BE129" i="7" l="1"/>
</calcChain>
</file>

<file path=xl/sharedStrings.xml><?xml version="1.0" encoding="utf-8"?>
<sst xmlns="http://schemas.openxmlformats.org/spreadsheetml/2006/main" count="3552" uniqueCount="620">
  <si>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</si>
  <si>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</si>
  <si>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</si>
  <si>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</si>
  <si>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</si>
  <si>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</si>
  <si>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</si>
  <si>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</si>
  <si>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</si>
  <si>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</si>
  <si>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</si>
  <si>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</si>
  <si>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</si>
  <si>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</si>
  <si>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</si>
  <si>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</si>
  <si>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</si>
  <si>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</si>
  <si>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</si>
  <si>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</si>
  <si>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</si>
  <si>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</si>
  <si>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</si>
  <si>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</si>
  <si>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</si>
  <si>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</si>
  <si>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</si>
  <si>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</si>
  <si>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</si>
  <si>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</si>
  <si>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</si>
  <si>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</si>
  <si>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</si>
  <si>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</si>
  <si>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</si>
  <si>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</si>
  <si>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</si>
  <si>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</si>
  <si>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</si>
  <si>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</si>
  <si>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</si>
  <si>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</si>
  <si>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</si>
  <si>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</si>
  <si>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</si>
  <si>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</si>
  <si>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</si>
  <si>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</si>
  <si>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</si>
  <si>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</si>
  <si>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</si>
  <si>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</si>
  <si>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</si>
  <si>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</si>
  <si>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</si>
  <si>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</si>
  <si>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</si>
  <si>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</si>
  <si>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</si>
  <si>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</si>
  <si>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</si>
  <si>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</si>
  <si>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</si>
  <si>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</si>
  <si>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Tantárgy</t>
  </si>
  <si>
    <t>Kódszám</t>
  </si>
  <si>
    <t>Egyidejű felvétel megengedett (IGEN/NEM)</t>
  </si>
  <si>
    <t>ELŐTANULMÁNYI KÖTELEZETTSÉG</t>
  </si>
  <si>
    <t>ELŐTANULMÁNYI REND</t>
  </si>
  <si>
    <t>Katonai testnevelés I.</t>
  </si>
  <si>
    <t>K(Z)</t>
  </si>
  <si>
    <t>Rajparancsnoki felkészítés</t>
  </si>
  <si>
    <t>Alapkiképzés módszertana</t>
  </si>
  <si>
    <t>Harcászat és katonai műveletek elmélete és gyakorlata</t>
  </si>
  <si>
    <t>Katonai tereptan és geoinformációs ismeretek</t>
  </si>
  <si>
    <t>ÁKKTB02</t>
  </si>
  <si>
    <t>Anthologia Philosophico-Politica</t>
  </si>
  <si>
    <t>ÁÁJTB01</t>
  </si>
  <si>
    <t>Anthologia Historica</t>
  </si>
  <si>
    <t>Anthologia Hungarica</t>
  </si>
  <si>
    <t>Honvédelmi Jog és Igazgatás</t>
  </si>
  <si>
    <t>Matematika előkészítő</t>
  </si>
  <si>
    <t>Fizika LK</t>
  </si>
  <si>
    <t>Villamosságtan KA</t>
  </si>
  <si>
    <t>Mechanika LK</t>
  </si>
  <si>
    <t>Repüléstörténet</t>
  </si>
  <si>
    <t>Repülésbiztonság I.</t>
  </si>
  <si>
    <t>Légierő harcászat I.</t>
  </si>
  <si>
    <t>Repülési ismeretek I.</t>
  </si>
  <si>
    <t>Repülési ismeretek II.</t>
  </si>
  <si>
    <t>Repüléselmélet</t>
  </si>
  <si>
    <t>Vezetői tréning</t>
  </si>
  <si>
    <t>ICAO szakmai nyelv I.</t>
  </si>
  <si>
    <t>ICAO szakmai nyelv II.</t>
  </si>
  <si>
    <t>ICAO szakmai nyelv III.</t>
  </si>
  <si>
    <t>ICAO szakmai nyelv IV.</t>
  </si>
  <si>
    <t>Csillagászati földrajz</t>
  </si>
  <si>
    <t>Helikopter specifikus ismeretek</t>
  </si>
  <si>
    <t>Matematika VF</t>
  </si>
  <si>
    <t>Repüléselektronikai rendszerek</t>
  </si>
  <si>
    <t>Katonai repülőgépek szerkezete és rendszerei</t>
  </si>
  <si>
    <t>Mechanika SHM</t>
  </si>
  <si>
    <t>Kényszerhelyzeti kommunikációs eljárások</t>
  </si>
  <si>
    <t>A hajózók fizikai felkészítési rendszere, eszközei és módszerei</t>
  </si>
  <si>
    <t>Pilóta nélküli légijármű rendszerek</t>
  </si>
  <si>
    <t xml:space="preserve">Navigáció és lokáció </t>
  </si>
  <si>
    <t>Szimulációs rendszerek üzemeltetése</t>
  </si>
  <si>
    <t>A hajózók teljesítményfokozásának rendszere és módszertana</t>
  </si>
  <si>
    <t>Modern légifelderítés</t>
  </si>
  <si>
    <t>Katonai légijárművek fegyverrendszerei I.</t>
  </si>
  <si>
    <t>Légijárművek energiaellátó rendszerei</t>
  </si>
  <si>
    <t>Repülő és légvédelmi gyakorlatok tervezése</t>
  </si>
  <si>
    <t>Speciális repülőeszközök katonai alkalmazása</t>
  </si>
  <si>
    <t>A hajózók teljesítménymérésének lehetőségei és módszerei</t>
  </si>
  <si>
    <t>Pszichofizikai teljesítmény és korlátai a repülésre</t>
  </si>
  <si>
    <t>Hajtómű rendszerek</t>
  </si>
  <si>
    <t>Katonai légijárművek fegyverrendszerei II.</t>
  </si>
  <si>
    <t>ÉÉ</t>
  </si>
  <si>
    <t>ÉÉ(Z)</t>
  </si>
  <si>
    <t>Repülésbiztonság II.</t>
  </si>
  <si>
    <t>Repülő-pszichológia</t>
  </si>
  <si>
    <t>Ejtőernyős felkészítés LK</t>
  </si>
  <si>
    <t>B</t>
  </si>
  <si>
    <t>Légierő harcászat II.</t>
  </si>
  <si>
    <t>Rádiókommunikációs eljárások</t>
  </si>
  <si>
    <t>Légi jog és ATC eljárások</t>
  </si>
  <si>
    <t>Emberi tényező és korlátai a repülésben</t>
  </si>
  <si>
    <t>V</t>
  </si>
  <si>
    <t xml:space="preserve">Választható I. </t>
  </si>
  <si>
    <t>Légi navigáció</t>
  </si>
  <si>
    <t>Légierő harcászat III.</t>
  </si>
  <si>
    <t>Választható II.</t>
  </si>
  <si>
    <t>Hajózó testnevelés</t>
  </si>
  <si>
    <t>Repülőgépek sárkányszerkezete és rendszerei</t>
  </si>
  <si>
    <t>Repülőgépek elektromos berendezései</t>
  </si>
  <si>
    <t>Repülőgépek hajtóművei</t>
  </si>
  <si>
    <t>Repülőgépek műszerei és elektromos berendezései</t>
  </si>
  <si>
    <t>Tömeg és egyensúlyszámítás</t>
  </si>
  <si>
    <t>Választható III.</t>
  </si>
  <si>
    <t>Repülési teljesítmény számítás</t>
  </si>
  <si>
    <t>Repülőgépek üzemeltetési eljárásai</t>
  </si>
  <si>
    <t>Repülés tervezés és felkészülés</t>
  </si>
  <si>
    <t>Választható IV.</t>
  </si>
  <si>
    <t>Z</t>
  </si>
  <si>
    <t>Elsősegélynyújtás</t>
  </si>
  <si>
    <t>Légtérigénybevételi és repülési szabályok</t>
  </si>
  <si>
    <t>Repülési gyakorlat (RI)</t>
  </si>
  <si>
    <t>Légijármű rendszerek</t>
  </si>
  <si>
    <t>Légiforgalmi tájékoztatás</t>
  </si>
  <si>
    <t>Radarirányítói eljárások</t>
  </si>
  <si>
    <t>Záróvizsga Avionika</t>
  </si>
  <si>
    <t>Szakmai angol nyelv KRM II.</t>
  </si>
  <si>
    <t>Szakmai angol nyelv KRM I.</t>
  </si>
  <si>
    <t>GYJ(Z)</t>
  </si>
  <si>
    <t>Katonai légijárművek repülésszabályozása</t>
  </si>
  <si>
    <t>Csapatgyakoroltatás ÁLSZ Avionika</t>
  </si>
  <si>
    <t>Katonai légijárművek korszerű szabályozástechnikája</t>
  </si>
  <si>
    <t>Katonai légijárművek elektrodinamikája</t>
  </si>
  <si>
    <t>Katonai légijárművek pusztítóeszközei</t>
  </si>
  <si>
    <t>Katonai légijárművek fedélzeti műszerrendszerei</t>
  </si>
  <si>
    <t>Csapatgyakoroltatás ÁLSZ KRM.</t>
  </si>
  <si>
    <t>Katonai légijárművek villamos rendszertana</t>
  </si>
  <si>
    <t>Katonai légijárművek villamos gépei</t>
  </si>
  <si>
    <t>Választható I.</t>
  </si>
  <si>
    <t>GYJ</t>
  </si>
  <si>
    <t>Műszer és méréstechnika KRM</t>
  </si>
  <si>
    <t>Katonai légijárművek automatikai és elektrotechnikai alapjai</t>
  </si>
  <si>
    <t>Repülőműszaki alapismeretek</t>
  </si>
  <si>
    <t>Analóg és digitális technika</t>
  </si>
  <si>
    <t>Alkalmazott matematika LA KRM</t>
  </si>
  <si>
    <t>Műszaki vektoranalízis LA KRM</t>
  </si>
  <si>
    <t>Villamos áramkörök és hálózatok</t>
  </si>
  <si>
    <t>Csapatgyakoroltatás ÁLSZ RSH</t>
  </si>
  <si>
    <t>Katonai légijárművek üzemeltetési gyakorlata RSH</t>
  </si>
  <si>
    <t>Repülőgépek szerkezete I.</t>
  </si>
  <si>
    <t>Repülőgépek szerkezete II.</t>
  </si>
  <si>
    <t>Szakrajz és gépelemek</t>
  </si>
  <si>
    <t>Sérüléses javítás</t>
  </si>
  <si>
    <t>Repülésmechanika</t>
  </si>
  <si>
    <t>Hajtómű elmélet</t>
  </si>
  <si>
    <t>Hajtómű szerkezettan</t>
  </si>
  <si>
    <t>Katonai légijárművek rádiólokációs rendszerei</t>
  </si>
  <si>
    <t>Záróvizsga RSHM</t>
  </si>
  <si>
    <t>Alkalmazott számítástechnika (CAD, ANSYS)</t>
  </si>
  <si>
    <t>HK925A010</t>
  </si>
  <si>
    <t>HK925A710</t>
  </si>
  <si>
    <t>HK925A740</t>
  </si>
  <si>
    <t xml:space="preserve">HKKVKA01 </t>
  </si>
  <si>
    <t>Szociológia</t>
  </si>
  <si>
    <t>ÁKKTB01</t>
  </si>
  <si>
    <t xml:space="preserve">HKKVKA03 </t>
  </si>
  <si>
    <t>Vezetés- és szervezéselmélet</t>
  </si>
  <si>
    <t>HKHFKTA01</t>
  </si>
  <si>
    <t>Katonai etika és személyközi kommunikáció</t>
  </si>
  <si>
    <t>ÁEUTTB01</t>
  </si>
  <si>
    <t xml:space="preserve">HKKVKA02 </t>
  </si>
  <si>
    <t>VTVKPTA01</t>
  </si>
  <si>
    <t>ÁTKTB01</t>
  </si>
  <si>
    <t>HKHFKTA03</t>
  </si>
  <si>
    <t>Hadtörténelem</t>
  </si>
  <si>
    <t>HKHJITA078</t>
  </si>
  <si>
    <t xml:space="preserve">HKKVKA04 </t>
  </si>
  <si>
    <t>A</t>
  </si>
  <si>
    <t>Katonai Testnevelés II.</t>
  </si>
  <si>
    <t>Katonai Testnevelés III.</t>
  </si>
  <si>
    <t>Katonai Testnevelés IV.</t>
  </si>
  <si>
    <t>Matematika UZ 1</t>
  </si>
  <si>
    <t>HK925A220</t>
  </si>
  <si>
    <t>Matematika UZ 2</t>
  </si>
  <si>
    <t>HK925A230</t>
  </si>
  <si>
    <t/>
  </si>
  <si>
    <t>HKHPKA10</t>
  </si>
  <si>
    <t>Katonai logisztikai gazdálkodás alapjai</t>
  </si>
  <si>
    <t>Közös közszolgálati gyakorlat</t>
  </si>
  <si>
    <t>Csapatgyakoroltatás (RI) I.</t>
  </si>
  <si>
    <t>Csapatgyakoroltatás (RI) II.</t>
  </si>
  <si>
    <t>Légiforgalmi irányítás eljárásai</t>
  </si>
  <si>
    <t>Légiforgalmi irányítás gyakorlata I.</t>
  </si>
  <si>
    <t>Légiforgalmi irányítás gyakorlata II.</t>
  </si>
  <si>
    <t>Kényszerhelyzeti szimuláció ATC</t>
  </si>
  <si>
    <t>Légvédelmi irányítás eljárásai</t>
  </si>
  <si>
    <t>Légvédelmi irányítás gyakorlata I.</t>
  </si>
  <si>
    <t>Légvédelmi irányítás gyakorlata II.</t>
  </si>
  <si>
    <t>Kényszerhelyzeti szimuláció ADC</t>
  </si>
  <si>
    <t>HKÖMTA800</t>
  </si>
  <si>
    <t>HKTSKA01</t>
  </si>
  <si>
    <t>HKÖMTA600</t>
  </si>
  <si>
    <t>Alkalmazott katonapszichológia és -pedagógia alapjai</t>
  </si>
  <si>
    <t>HKHIRA01</t>
  </si>
  <si>
    <t>HKÖMTA611</t>
  </si>
  <si>
    <t>HKTSKA02</t>
  </si>
  <si>
    <t>HKTSKA03</t>
  </si>
  <si>
    <t>HKTSKA04</t>
  </si>
  <si>
    <t>Rádióforgalmazás és az információbiztonság alapjai</t>
  </si>
  <si>
    <t>Túlélő felkészítés (LK)</t>
  </si>
  <si>
    <t xml:space="preserve">Nemzetközi politika és biztonság </t>
  </si>
  <si>
    <t xml:space="preserve">Információs társadalom </t>
  </si>
  <si>
    <t xml:space="preserve">Fenntartható fejlődés </t>
  </si>
  <si>
    <t>Repülési gyakorlat (RGV-HEV) I.</t>
  </si>
  <si>
    <t>Repülési gyakorlat (RGV) II.</t>
  </si>
  <si>
    <t>Repülési gyakorlat (RGV) III.</t>
  </si>
  <si>
    <t>Repülési gyakorlat (RGV) IV.</t>
  </si>
  <si>
    <t>Repülési gyakorlat (HEV) II.</t>
  </si>
  <si>
    <t>Repülési gyakorlat (HEV) III.</t>
  </si>
  <si>
    <t>Repülési gyakorlat (HEV) IV.</t>
  </si>
  <si>
    <t>Szakdolgozat védés RGV</t>
  </si>
  <si>
    <t>Szakdolgozat védés HEV</t>
  </si>
  <si>
    <t>Szakdolgozat védés ATC</t>
  </si>
  <si>
    <t>HK925A741</t>
  </si>
  <si>
    <t>HK925A742</t>
  </si>
  <si>
    <t>Szakdolgozat védés Avionika</t>
  </si>
  <si>
    <t>Szakdolgozat védés RSHM</t>
  </si>
  <si>
    <t>Záróvizsga ADC</t>
  </si>
  <si>
    <t>Záróvizsga ATC</t>
  </si>
  <si>
    <t>Záróvizsga RGV</t>
  </si>
  <si>
    <t>Záróvizsga HEV</t>
  </si>
  <si>
    <t xml:space="preserve">Állam és kormányzás </t>
  </si>
  <si>
    <t xml:space="preserve">Rendészettudomány </t>
  </si>
  <si>
    <t xml:space="preserve">Európa-tanulmányok </t>
  </si>
  <si>
    <t>Szakdolgozat készítés ÁLSZ</t>
  </si>
  <si>
    <t>HHK Természettudományi Tanszék</t>
  </si>
  <si>
    <t>HK925A600</t>
  </si>
  <si>
    <t>Modern fizika</t>
  </si>
  <si>
    <t>Pintér Sándor</t>
  </si>
  <si>
    <t>Modern Physics</t>
  </si>
  <si>
    <t>Repülésirányító és Repülő-hajózó Tanszék</t>
  </si>
  <si>
    <t>HK925A603</t>
  </si>
  <si>
    <t>HK925A602</t>
  </si>
  <si>
    <t>Katonai alapfelkészítés</t>
  </si>
  <si>
    <t>Katonai Testnevelési és Sportközpont</t>
  </si>
  <si>
    <t>Molnár Imre</t>
  </si>
  <si>
    <t>HKMTTA01</t>
  </si>
  <si>
    <t>HK916A001</t>
  </si>
  <si>
    <t>Hadtáp, Pénzügyi és Katonai Közlekedési Tanszék</t>
  </si>
  <si>
    <t>Dr. Szászi Gábor</t>
  </si>
  <si>
    <t>HK916A002</t>
  </si>
  <si>
    <t>HK916A003</t>
  </si>
  <si>
    <t>Összhaderőnemi Műveleti Tanszék</t>
  </si>
  <si>
    <t>Katonai Vezetéstudományi és Közismereti Tanszék</t>
  </si>
  <si>
    <t>Dr. Szabó László István</t>
  </si>
  <si>
    <t>Államtudomámyi és Nemzetközi Tanulmányok Kar</t>
  </si>
  <si>
    <t>Dr. Kis Norbert</t>
  </si>
  <si>
    <t>Rendészettudományi Kar, Büntetés-végrehajtási Tanszék</t>
  </si>
  <si>
    <t>Dr. Pallo József</t>
  </si>
  <si>
    <t>Természettudományi Tanszék</t>
  </si>
  <si>
    <t>Dr. Tóth Bence</t>
  </si>
  <si>
    <t>Dr. Kaló József</t>
  </si>
  <si>
    <t>Dr. Újházy László</t>
  </si>
  <si>
    <t>Hadtörténelmi, Filozófiai és Kultúrtörténeti Tanszék</t>
  </si>
  <si>
    <t xml:space="preserve">Dr. Boda Mihály </t>
  </si>
  <si>
    <t>Dr. Hörcher Ferenc</t>
  </si>
  <si>
    <t>Európa-tanulmányok Tanszék</t>
  </si>
  <si>
    <t xml:space="preserve">Dr. Ördögh Tibor </t>
  </si>
  <si>
    <t>Dr. Farkas Tibor</t>
  </si>
  <si>
    <t>Híradó Tanszék</t>
  </si>
  <si>
    <t>Dr. Kállai Attila</t>
  </si>
  <si>
    <t>Műveleti Támogató Tanszék</t>
  </si>
  <si>
    <t>Dr. Négyesi Lajos</t>
  </si>
  <si>
    <t xml:space="preserve">Dr. Petruska Ferenc </t>
  </si>
  <si>
    <t>Honvédelmi Jogi és Igazgatási Tanszék</t>
  </si>
  <si>
    <t>Dr. Dudás Zoltán</t>
  </si>
  <si>
    <t xml:space="preserve">Dr. Prókainé dr. Kovács Tímea </t>
  </si>
  <si>
    <t xml:space="preserve">Dr. Hatos Pál </t>
  </si>
  <si>
    <t>Nemzetközi Biztonsági Tanulmányok Tanszék</t>
  </si>
  <si>
    <t xml:space="preserve">Dr. Remek Éva </t>
  </si>
  <si>
    <t xml:space="preserve">Dr. Nagyernyei Szabó Ádám </t>
  </si>
  <si>
    <t>Államtudományi és Nemzetközi Tanulmányok Kar</t>
  </si>
  <si>
    <t>Dr. Koltay András</t>
  </si>
  <si>
    <t>Víztudományi Kar, Víz- és Környezetpolitikai Tanszék</t>
  </si>
  <si>
    <t>Dr. Baranyai Gábor</t>
  </si>
  <si>
    <t>Rendészettudományi Kar, Rendészeti Vezetéstudományi Tanszék</t>
  </si>
  <si>
    <t>Dr. Kovács Gábor</t>
  </si>
  <si>
    <t>Elektronikai Hadviselés Tanszék</t>
  </si>
  <si>
    <t>Dr. Fatalin László</t>
  </si>
  <si>
    <t>HK916A004</t>
  </si>
  <si>
    <t>HK916A005</t>
  </si>
  <si>
    <t>HK916A007</t>
  </si>
  <si>
    <t>HK916A008</t>
  </si>
  <si>
    <t>HK916A009</t>
  </si>
  <si>
    <t>Katonai Testnevelés VIII.</t>
  </si>
  <si>
    <t>Katonai Testnevelés ÁLSZ V.</t>
  </si>
  <si>
    <t>Katonai Testnevelés ÁLSZ VI.</t>
  </si>
  <si>
    <t>Katonai Testnevelés ÁLSZ VII.</t>
  </si>
  <si>
    <t>Lakatos Sándor</t>
  </si>
  <si>
    <t>Dr. Bottyán Zsolt</t>
  </si>
  <si>
    <t>Repülő Sárkány-hajtómű Tanszék</t>
  </si>
  <si>
    <t>Dr. Kavas László</t>
  </si>
  <si>
    <t>Dr. Tóth József</t>
  </si>
  <si>
    <t>Dr. Krajnc Zoltán</t>
  </si>
  <si>
    <t>Dr. Palik Mátyás</t>
  </si>
  <si>
    <t>HK916A082</t>
  </si>
  <si>
    <t>HK916A083</t>
  </si>
  <si>
    <t>HK916A084</t>
  </si>
  <si>
    <t>Idegennyelvi és Szaknyelvi Lektorátus</t>
  </si>
  <si>
    <t>HKTSKA08</t>
  </si>
  <si>
    <t>HK916A090</t>
  </si>
  <si>
    <t>HK916A097</t>
  </si>
  <si>
    <t>HK916A098</t>
  </si>
  <si>
    <t>HK916A099</t>
  </si>
  <si>
    <t>HK916A101</t>
  </si>
  <si>
    <t>HK916A102</t>
  </si>
  <si>
    <t>HK916A103</t>
  </si>
  <si>
    <t>HK916A104</t>
  </si>
  <si>
    <t>HK916A105</t>
  </si>
  <si>
    <t>HK916A106</t>
  </si>
  <si>
    <t>HK916A107</t>
  </si>
  <si>
    <t>HK916A108</t>
  </si>
  <si>
    <t>HK916A109</t>
  </si>
  <si>
    <t>HK916A110</t>
  </si>
  <si>
    <t>HK916A111</t>
  </si>
  <si>
    <t>HK916A112</t>
  </si>
  <si>
    <t>HK916A113</t>
  </si>
  <si>
    <t>HK916A114</t>
  </si>
  <si>
    <t>HK916A115</t>
  </si>
  <si>
    <t>HK916A116</t>
  </si>
  <si>
    <t>HK916A117</t>
  </si>
  <si>
    <t>HK916A118</t>
  </si>
  <si>
    <t>Repülőfedélzeti Rendszerek Tanszék</t>
  </si>
  <si>
    <t>Dr. Szilvássy László</t>
  </si>
  <si>
    <t>Vukics Ferenc</t>
  </si>
  <si>
    <t xml:space="preserve">Takács Márk </t>
  </si>
  <si>
    <t>HK916A010</t>
  </si>
  <si>
    <t>HKKVKA12</t>
  </si>
  <si>
    <t>Dr. Bolgár Judit</t>
  </si>
  <si>
    <t>HKMTTA340</t>
  </si>
  <si>
    <t>Dr. Forray László</t>
  </si>
  <si>
    <t>HK916A029</t>
  </si>
  <si>
    <t>Dr. Óvári Gyula</t>
  </si>
  <si>
    <t>HK916A011</t>
  </si>
  <si>
    <t>HK916A012</t>
  </si>
  <si>
    <t>HK916A020</t>
  </si>
  <si>
    <t>HK916A013</t>
  </si>
  <si>
    <t>HK916A014</t>
  </si>
  <si>
    <t>HK916A015</t>
  </si>
  <si>
    <t>HK916A016</t>
  </si>
  <si>
    <t>HK916A017</t>
  </si>
  <si>
    <t>HK916A031</t>
  </si>
  <si>
    <t>HK916A018</t>
  </si>
  <si>
    <t>HK916A021</t>
  </si>
  <si>
    <t>HK916A022</t>
  </si>
  <si>
    <t>HK916A023</t>
  </si>
  <si>
    <t>HK916A024</t>
  </si>
  <si>
    <t>HK916A025</t>
  </si>
  <si>
    <t>HK916A026</t>
  </si>
  <si>
    <t>HK916A032</t>
  </si>
  <si>
    <t>HK916A027</t>
  </si>
  <si>
    <t>HK916A028</t>
  </si>
  <si>
    <t>HK916A091</t>
  </si>
  <si>
    <t>HK916A034</t>
  </si>
  <si>
    <t>HK916A035</t>
  </si>
  <si>
    <t>HK916A092</t>
  </si>
  <si>
    <t>HK916A086</t>
  </si>
  <si>
    <t>HK916A087</t>
  </si>
  <si>
    <t>HK916A088</t>
  </si>
  <si>
    <t>HK916A089</t>
  </si>
  <si>
    <t>HK916A119</t>
  </si>
  <si>
    <t>HK916A120</t>
  </si>
  <si>
    <t>HK916A121</t>
  </si>
  <si>
    <t>HK916A122</t>
  </si>
  <si>
    <t>Légiforgalom szervezés</t>
  </si>
  <si>
    <t>HK916A039</t>
  </si>
  <si>
    <t>HK916A040</t>
  </si>
  <si>
    <t>HK916A041</t>
  </si>
  <si>
    <t>HK916A042</t>
  </si>
  <si>
    <t>HK916A043</t>
  </si>
  <si>
    <t>HK916A044</t>
  </si>
  <si>
    <t>HK916A045</t>
  </si>
  <si>
    <t>HK916A046</t>
  </si>
  <si>
    <t>HK916A047</t>
  </si>
  <si>
    <t>HK916A048</t>
  </si>
  <si>
    <t>HK916A093</t>
  </si>
  <si>
    <t>HK916A049</t>
  </si>
  <si>
    <t>HK916A050</t>
  </si>
  <si>
    <t>HK916A051</t>
  </si>
  <si>
    <t>HK916A052</t>
  </si>
  <si>
    <t>HK916A036</t>
  </si>
  <si>
    <t>Dr. Horváth István</t>
  </si>
  <si>
    <t>Dr. Varga Béla</t>
  </si>
  <si>
    <t>Gajdács László</t>
  </si>
  <si>
    <t>Fehér Krisztina</t>
  </si>
  <si>
    <t>Dr. Dunai Pál</t>
  </si>
  <si>
    <t>Dr. Békési Bertold</t>
  </si>
  <si>
    <t>Major Gábor</t>
  </si>
  <si>
    <t>Dr. Bali Tamás</t>
  </si>
  <si>
    <t>Dr. Szabó Sándor</t>
  </si>
  <si>
    <t>Dr. Koller József</t>
  </si>
  <si>
    <t>Simon Zsolt</t>
  </si>
  <si>
    <t>HKEHVA01</t>
  </si>
  <si>
    <t>Dr. Vas Tímea</t>
  </si>
  <si>
    <t>Fekete Csaba</t>
  </si>
  <si>
    <t>Dr. Makkay Imre</t>
  </si>
  <si>
    <t>Török Péter</t>
  </si>
  <si>
    <t>Horváth László</t>
  </si>
  <si>
    <t>Tóth Máté</t>
  </si>
  <si>
    <t>Somogyi Zoltán</t>
  </si>
  <si>
    <t>Fazekas László</t>
  </si>
  <si>
    <t>Bógyi Zsolt</t>
  </si>
  <si>
    <t>Légiközlekedési rendszerek I.</t>
  </si>
  <si>
    <t>Légiközlekedési rendszerek II.</t>
  </si>
  <si>
    <t>Dr. Komjáthy Lajos</t>
  </si>
  <si>
    <t>HK916A125</t>
  </si>
  <si>
    <t>HK916A126</t>
  </si>
  <si>
    <t>HK916A123</t>
  </si>
  <si>
    <t>HKEHVA03</t>
  </si>
  <si>
    <t>HKEHVA02</t>
  </si>
  <si>
    <t>HK916A053</t>
  </si>
  <si>
    <t>HK916A054</t>
  </si>
  <si>
    <t>HK916A055</t>
  </si>
  <si>
    <t>HK916A056</t>
  </si>
  <si>
    <t>HK916A057</t>
  </si>
  <si>
    <t>HK916A058</t>
  </si>
  <si>
    <t>Prof. Dr. Makkay Imre</t>
  </si>
  <si>
    <t>HK916A059</t>
  </si>
  <si>
    <t>HK916A060</t>
  </si>
  <si>
    <t>Katonai légijárművek energetikai rendszerei</t>
  </si>
  <si>
    <t>HK916A127</t>
  </si>
  <si>
    <t>Katonai légijárművek vezérlőrendszerei</t>
  </si>
  <si>
    <t>HK916A061</t>
  </si>
  <si>
    <t>HK916A062</t>
  </si>
  <si>
    <t>HK916A063</t>
  </si>
  <si>
    <t>HK916A064</t>
  </si>
  <si>
    <t>HK916A065</t>
  </si>
  <si>
    <t>HK916A066</t>
  </si>
  <si>
    <t>HK916A067</t>
  </si>
  <si>
    <t>HK916A068</t>
  </si>
  <si>
    <t>HK916A069</t>
  </si>
  <si>
    <t>HK916A070</t>
  </si>
  <si>
    <t>Katonai légijárművek üzemeltetési gyakorlata avionika I.</t>
  </si>
  <si>
    <t>HK916A128</t>
  </si>
  <si>
    <t>Katonai légijárművek üzemeltetési gyakorlata avionika II.</t>
  </si>
  <si>
    <t>HK916A095</t>
  </si>
  <si>
    <t>HK916A071</t>
  </si>
  <si>
    <t>HK916A072</t>
  </si>
  <si>
    <t>HK916A073</t>
  </si>
  <si>
    <t>HK916A074</t>
  </si>
  <si>
    <t>HK916A075</t>
  </si>
  <si>
    <t>HK916A129</t>
  </si>
  <si>
    <t>HK916A076</t>
  </si>
  <si>
    <t>HK916A077</t>
  </si>
  <si>
    <t>Prof. Dr. Óvári Gyula</t>
  </si>
  <si>
    <t>HK916A078</t>
  </si>
  <si>
    <t>HK916A079</t>
  </si>
  <si>
    <t>HK916A080</t>
  </si>
  <si>
    <t>HK916A081</t>
  </si>
  <si>
    <t>HK916A096</t>
  </si>
  <si>
    <t>Repülőgép típus ismeret</t>
  </si>
  <si>
    <t>Gajdos Máté</t>
  </si>
  <si>
    <t>Analóg és digitális technika FRM</t>
  </si>
  <si>
    <t>HK916A006</t>
  </si>
  <si>
    <t>Csapatgyakoroltatás (EJE)</t>
  </si>
  <si>
    <t>HK916A030</t>
  </si>
  <si>
    <t>HKISZLA101</t>
  </si>
  <si>
    <t>HKISZLA102</t>
  </si>
  <si>
    <t>Szakmai angol 1 (katonai)</t>
  </si>
  <si>
    <t>Szakmai angol 2 (katonai)</t>
  </si>
  <si>
    <t>Szakmai angol 3 (katonai)</t>
  </si>
  <si>
    <t>Szakmai angol 4 (katonai)</t>
  </si>
  <si>
    <t>Dr. Kiss Gabriella</t>
  </si>
  <si>
    <t>HK916A124</t>
  </si>
  <si>
    <t>HK916A033</t>
  </si>
  <si>
    <t>HK916A038</t>
  </si>
  <si>
    <t>HK916A037</t>
  </si>
  <si>
    <t>HK916A131</t>
  </si>
  <si>
    <t>Szakmai gyakorlat Avionika</t>
  </si>
  <si>
    <t>Szakmai gyakorlat RSH</t>
  </si>
  <si>
    <t>HK916A132</t>
  </si>
  <si>
    <t>NEM</t>
  </si>
  <si>
    <t>IGEN</t>
  </si>
  <si>
    <t>Katonai repülőgépek szilárdságtana I.</t>
  </si>
  <si>
    <t>Katonai repülőgépek szilárdságtana II.</t>
  </si>
  <si>
    <t>Szakmai gyakorlat AVI</t>
  </si>
  <si>
    <t>Szakmai gyakorlat SHM</t>
  </si>
  <si>
    <t>HK916A130</t>
  </si>
  <si>
    <t>Szakmai gyakorlat RGV</t>
  </si>
  <si>
    <t>Szakmai gyakorlat ADC</t>
  </si>
  <si>
    <t>Szakmai gyakorlat ATC</t>
  </si>
  <si>
    <t>Szakmai gyakorlat HEV</t>
  </si>
  <si>
    <t>Dajka Attila</t>
  </si>
  <si>
    <t>ÁLLAMI LÉGIKÖZLEKEDÉSI ALAPKÉPZÉSI SZAK</t>
  </si>
  <si>
    <t>érvényes 2020/2021-es tanévtől felmenő rendszerben.</t>
  </si>
  <si>
    <t>teljes idejű képzésben, nappali munkarend szerint tanuló hallgatók részére</t>
  </si>
  <si>
    <t>HKISZLA201</t>
  </si>
  <si>
    <t>HKISZLA202</t>
  </si>
  <si>
    <t>ÁLLAMI LÉGIJÁRMŰ-VEZETŐ SZAKIRÁNY</t>
  </si>
  <si>
    <t>KATONAI REPÜLÉSIRÁNYÍTÓ SZAKIRÁNY</t>
  </si>
  <si>
    <t>KATONAI REPÜLŐMŰSZAKI SZAKIRÁNY</t>
  </si>
  <si>
    <t>ÁLLAMI LÉGIJÁRMŰ-VEZETŐ SZAKIRÁNY HELIKOPTERVEZETŐ MODUL</t>
  </si>
  <si>
    <t>érvényes 2020/2021-es tanévtől felmenő rendszerben</t>
  </si>
  <si>
    <t>teljes idejű képzésben, nappali munkarend szerint tanuló hallgatók részére.</t>
  </si>
  <si>
    <t>ÁLLAMI LÉGIJÁRMŰ-VEZETŐ SZAKIRÁNY REPÜLŐGÉPVEZETŐ MODUL</t>
  </si>
  <si>
    <t>KATONAI REPÜLÉSIRÁNYÍTÓ SZAKIRÁNY KATONAI LÉGIFORGALMI IRÁNYÍTÓ MODUL</t>
  </si>
  <si>
    <t>KATONAI REPÜLÉSIRÁNYÍTÓ SZAKIRÁNY KATONAI LÉGVÉDELMI IRÁNYÍTÓ MODUL</t>
  </si>
  <si>
    <t>KATONAI REPÜLŐMŰSZAKI SZAKIRÁNY, AVIONIKA MODUL</t>
  </si>
  <si>
    <t>Vas Tímea</t>
  </si>
  <si>
    <t>KATONAI REPÜLŐMŰSZAKI SZAKIRÁNY REPÜLŐ SÁRKÁNY-HAJTÓMŰ MODUL</t>
  </si>
  <si>
    <t>SZAKMAI TÖRZSANYAG</t>
  </si>
  <si>
    <t>HK916A133</t>
  </si>
  <si>
    <t>Gyakorlati repülés értékelési elvek</t>
  </si>
  <si>
    <t xml:space="preserve">ÁLLAMI LÉGIJÁRMŰ-VEZETŐ SZAKIRÁNY </t>
  </si>
  <si>
    <t>A táblázatokban meghatározott értékek az egységes, objektív értékelés elősegítése érdekében lettek lefektetve. A táblázatokban nem kerülnek feltüntetésre az „Elégséges” és „Elégtelen” osztályzatok eltérési kritériumai, mivel a „Megfelelő” (3) osztályzat elérése szükséges az önálló feladat végrehajtásához.</t>
  </si>
  <si>
    <t>Súlyos hibák – olyan hibák, amelyek jelentősen eltérnek az ideális feladat-végrehajtástól és/vagy veszélyeztetik a repülés biztonságát vagy a repülési feladat sikeres végrehajtását;</t>
  </si>
  <si>
    <t>Enyhe hibák- olyan hibák, amelyek eltérnek ugyan az ideális feladat-végrehajtástól, de nem veszélyeztetik sem a repülés biztonságát, sem a feladat sikeres végrehajtását.</t>
  </si>
  <si>
    <t>11. A értékelő-elemző bizottság a vizsgálat és megfelelő indoklás alapján a következőket javasolhatja:</t>
  </si>
  <si>
    <t>12.  A kiképzés beszüntetését, s a jelölt kiképzésből történő eltávolítását. Ismétlő ellenőrző repülés végrehajtásakor, ha a jelölt az ismétlő ellenőrző repülést „Nem megfelelő” szinten teljesíti, akkor az értékelő-elemző bizottság vezetőjének javaslatot kell tennie a jelölt kiképzésből történő eltávolítására. Az értékelő-elemző bizottság munkájáról, illetve a bizottság által megfogalmazott, a jelölt további kiképzésére vagy annak befejezésére vonatkozó javaslatról, a bizottság vezetőjének írásbeli jelentést kell tennie a közvetlen elöljárója részére</t>
  </si>
  <si>
    <t>13. Az egyes repülési elemeket az 5 fokozatú tudásszint skálán az alábbiak szerint kell osztályozni:</t>
  </si>
  <si>
    <t xml:space="preserve"> 4 – Segítség nélküli teljesítés, enyhe hibák, a hibák önálló felismerése és helyesbítése.</t>
  </si>
  <si>
    <t xml:space="preserve"> 3 – Enyhe hibákat vétett és minimális segítséget igényelt a hibák értékelésében és helyesbítésében. Önállóan is képes biztonságosan végrehajtani a feladatot.</t>
  </si>
  <si>
    <t xml:space="preserve"> 2 – Szóbeli és/vagy fizikai segítséget igényelt súlyos hibák elkövetésének megelőzésére. További gyakorlás szükséges a feladat önálló végrehajtása előtt.</t>
  </si>
  <si>
    <t>14. Az értékelés során a következő meghatározásokat kell alkalmazni:</t>
  </si>
  <si>
    <t xml:space="preserve"> 5 – Segítség és hiba nélküli végrehajtás.</t>
  </si>
  <si>
    <t xml:space="preserve">1. A jelöltek oktató repüléseiket lehetőség szerint ugyan azzal az oktatóval hajtsák végre.
2. Az ellenőrző repülést megelőző és az ellenőrző repülést ugyan az az oktató nem hajthatja végre, aki a jelölt oktatói repüléseit végezte.
3. A jelölt repülőkiképzése során, amennyiben nem éri el az adott repülési feladat repülési elemeire előírt értékelési szinteket, ismétlő repülést kell végrehajtania az oktató javaslata alapján n.
4. Amennyiben a jelölt az ismétlő repüléseket követően sem éri el a kívánt szintet, akkor egy másik oktatóval kell egy felmérő repülést végrehajtania. A felmérést végző oktató javaslatára további ismétlő repülés adható. A következő feladatra csak az előírt szintek elérése után engedhető.
5. Az RVKK-ban a jelöltek számára végrehajtásra kerülő feladatokhoz felhasználható repülési idők a kötelezően végrehajtandó mennyiséget jelentik. A kötelezően végrehajtott repülési időnél többet a repülőkiképzést végrehajtó alegység parancsnoka – a szakmai bizottság ajánlása alapján – engedélyezhet, mely a végrehajtott repülési idő 20 %-nál, de összesen 5 óránál nem lehet több jelöltenként.
6. Objektív okokból bekövetkező repülésből történő kiesések (betegség, repülésre alkalmatlan időjárás, repülőgép üzemképtelensége, stb.) után, a jelöltek esélyegyenlőségének megtartása érdekében a repülőkiképzést végrehajtó alegység parancsnoka ismétlő repülést engedélyezhet. 10 napnál hosszabb kihagyás esetén 2 repülési feladatot, a korábban gyakorolt, fontosabb repülési elemek komplekszálásával. Új elem bemutatása/gyakorlása a helyreállító feladatok keretében nem megengedett.
7. Az objektív okok miatt engedélyezett ismétlő repülések a maximális mennyiségbe nem számítanak bele, és a jelölt elbírálásánál nem tekintendők negatív tényezőnek.
8. Tilos önálló feladatra engedni azt a jelöltet, aki az ellenőrzése során felkészültsége, a gyakorlati ellenőrzés eredménye, valamint képességei alapján nem képes a repülési feladat biztonságos végrehajtására!
9. A jelölt repülőkiképzését meg kell szakítani, és értékelő-elemző bizottság felállítását kell kezdeményeznie a repülőkiképzést végrehajtó alegység parancsnokának a következő feltételek bármelyikének fennállása esetén:
- A kiegészítésként biztosított repülési idő maximális engedélyezett értékének túllépése esetén (20 %, maximum 5 óra);
- A jelölt ugyanazon ellenőrző repülést a második végrehajtásakor is „Nem megfelelő” szinten hajtja végre;
- A jelölt a meghatározott ellenőrző repülések közül a harmadik „Nem megfelelő”-re értékelt (különböző) ellenőrző repülés után.
10. Az értékelő-elemző bizottság feladata a jelölt kiképzésével kapcsolatos dokumentumok áttanulmányozása, valamint a jelölt-, a kiképzésében, ellenőrzésében résztvevő személyek-, szükség esetén csapatorvos, pszichológus és más érintettek meghallgatása útján a következők vizsgálata:
- Történt-e tervezési-, módszertani-, oktatókijelölési-, oktatói-, ellenőrzői-, vagy egyéb más jellegű hiba a jelölt kiképzése során;
- Befolyásolta-e egészségügyi-, családi-, vagy más külső körülmény a jelölt kiképzésben nyújtott teljesítményét;
- Alkalmas-e a jelölt további fejlődésre, illetve az előírt szintek elérésére az utasításban meghatározottakon túli repülési feladatok és repülési idő engedélyezésével.
</t>
  </si>
  <si>
    <t>- Ismétlő repülési feladatok/repülési idő engedélyezését, és azt követően a kiképzés folytatását;</t>
  </si>
  <si>
    <t>- Ismétlő ellenőrző repülés végrehajtását;</t>
  </si>
  <si>
    <t>- A jelölt áthelyezését később induló évfolyamba, és a kiképzés egy meghatározott feladattól történő folytatását, vagy újrakezdését;</t>
  </si>
  <si>
    <t>Fekete Csaba Zoltán</t>
  </si>
  <si>
    <t>Gajdos Máté Ádám</t>
  </si>
  <si>
    <t>Dr. Szelei Ildikó</t>
  </si>
  <si>
    <t>Balla Tibor</t>
  </si>
  <si>
    <t>HK916A094</t>
  </si>
  <si>
    <t>HKHFKTA08</t>
  </si>
  <si>
    <t>Ludovika Szabadegyetem</t>
  </si>
  <si>
    <t>Dr. Csikány Tamás</t>
  </si>
  <si>
    <t>Dr. Székely Gergely</t>
  </si>
  <si>
    <t>Dr. Pogácsás Imre</t>
  </si>
  <si>
    <t>Matematika UZ 2.</t>
  </si>
  <si>
    <t>Műszaki vektoranalízis LK KRM</t>
  </si>
  <si>
    <t>Alkalmazott matematika LK KRM</t>
  </si>
  <si>
    <t>HKÖMTA812</t>
  </si>
  <si>
    <t>KARON KÖZÖS TÖRZSANYAG</t>
  </si>
  <si>
    <t xml:space="preserve">Matematika UZ 1 </t>
  </si>
  <si>
    <t>HK925A221</t>
  </si>
  <si>
    <t xml:space="preserve">Katonai testnevelés IV. </t>
  </si>
  <si>
    <t>RRVTB06</t>
  </si>
  <si>
    <t>HK916A019</t>
  </si>
  <si>
    <t>Repülésmeteorológia</t>
  </si>
  <si>
    <t>VKMTB91</t>
  </si>
  <si>
    <t xml:space="preserve">Katasztrófavédelmi Műveleti Tanszék </t>
  </si>
  <si>
    <t>Dr. Kóródi Gyula</t>
  </si>
  <si>
    <t>HNBTTB03</t>
  </si>
  <si>
    <t>ÁAÖKTB10</t>
  </si>
  <si>
    <t>RRETB15</t>
  </si>
  <si>
    <t>HK916E001</t>
  </si>
  <si>
    <t>HK916E002</t>
  </si>
  <si>
    <t>HK916E003</t>
  </si>
  <si>
    <t>HK916E004</t>
  </si>
  <si>
    <t>HK916E005</t>
  </si>
  <si>
    <t>HK916E006</t>
  </si>
  <si>
    <t>HK916E007</t>
  </si>
  <si>
    <t>HK916E008</t>
  </si>
  <si>
    <t>HK916E009</t>
  </si>
  <si>
    <t>HK916E010</t>
  </si>
  <si>
    <t>HK916E011</t>
  </si>
  <si>
    <t>HK916E012</t>
  </si>
  <si>
    <t>HK916E013</t>
  </si>
  <si>
    <t>HK916E014</t>
  </si>
  <si>
    <t>HK916E015</t>
  </si>
  <si>
    <t>HK916E016</t>
  </si>
  <si>
    <t>HK916E017</t>
  </si>
  <si>
    <t>HK916E018</t>
  </si>
  <si>
    <t>Airport structure and safety</t>
  </si>
  <si>
    <t>Application of Biomedical, Psycho-physiological Performance Diagnostic Measurement Methods in Aviation</t>
  </si>
  <si>
    <t>Application of Unmanned Aircrafts Systems</t>
  </si>
  <si>
    <t>Aviation Safety Management in Practice</t>
  </si>
  <si>
    <t>Base of Aeronautical Information Services</t>
  </si>
  <si>
    <t>Base of Radar Control</t>
  </si>
  <si>
    <t>Construction of Mi-8/17 Helicopter</t>
  </si>
  <si>
    <t>Human Factors in Aircraft Maintenance</t>
  </si>
  <si>
    <t>Military Air Traffic Management Procedures</t>
  </si>
  <si>
    <t>Modern ATM systems</t>
  </si>
  <si>
    <t>On-board Flight Instruments</t>
  </si>
  <si>
    <t>On-board Weapon System</t>
  </si>
  <si>
    <t>Thermodynamics of Heat Engines</t>
  </si>
  <si>
    <t>Aircraft Gas Turbine Engines</t>
  </si>
  <si>
    <t>European Air Traffic Management</t>
  </si>
  <si>
    <t>International Institutes from Aviation Prospective</t>
  </si>
  <si>
    <t>Introduction to Air Operations</t>
  </si>
  <si>
    <t>Basic Aviation Terms and Definitions</t>
  </si>
  <si>
    <t xml:space="preserve">Gajdács László </t>
  </si>
  <si>
    <t>Katonai légijárművek navigációs rendszerei</t>
  </si>
  <si>
    <t>Katonai légijárművek híradástechnikai rendszerei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</si>
</sst>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6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0"/>
      <name val="Optima"/>
    </font>
    <font>
      <sz val="14"/>
      <name val="Times New Roman"/>
      <family val="1"/>
      <charset val="238"/>
    </font>
    <font>
      <sz val="16"/>
      <name val="Arial CE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FF0000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41"/>
      </patternFill>
    </fill>
    <fill>
      <patternFill patternType="solid">
        <fgColor rgb="FFFFFF00"/>
        <bgColor indexed="64"/>
      </patternFill>
    </fill>
  </fills>
  <borders count="3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double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auto="1"/>
      </bottom>
      <diagonal/>
    </border>
    <border>
      <left/>
      <right/>
      <top style="double">
        <color indexed="8"/>
      </top>
      <bottom style="medium">
        <color auto="1"/>
      </bottom>
      <diagonal/>
    </border>
    <border>
      <left/>
      <right style="double">
        <color indexed="8"/>
      </right>
      <top style="double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903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0" xfId="40" applyFont="1" applyFill="1" applyBorder="1" applyAlignment="1" applyProtection="1">
      <alignment horizontal="center"/>
    </xf>
    <xf numFmtId="0" fontId="27" fillId="4" borderId="11" xfId="40" applyFont="1" applyFill="1" applyBorder="1" applyProtection="1"/>
    <xf numFmtId="0" fontId="29" fillId="0" borderId="0" xfId="40" applyFont="1"/>
    <xf numFmtId="0" fontId="23" fillId="4" borderId="12" xfId="40" applyFont="1" applyFill="1" applyBorder="1" applyAlignment="1" applyProtection="1">
      <alignment horizontal="center"/>
    </xf>
    <xf numFmtId="0" fontId="30" fillId="4" borderId="13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left" vertical="center" wrapText="1"/>
    </xf>
    <xf numFmtId="0" fontId="21" fillId="4" borderId="17" xfId="40" applyFont="1" applyFill="1" applyBorder="1" applyAlignment="1" applyProtection="1">
      <alignment horizontal="center"/>
    </xf>
    <xf numFmtId="1" fontId="23" fillId="4" borderId="17" xfId="40" applyNumberFormat="1" applyFont="1" applyFill="1" applyBorder="1" applyAlignment="1" applyProtection="1">
      <alignment horizontal="center"/>
    </xf>
    <xf numFmtId="0" fontId="31" fillId="24" borderId="16" xfId="40" applyFont="1" applyFill="1" applyBorder="1" applyAlignment="1" applyProtection="1">
      <alignment horizontal="left" vertical="center" wrapText="1"/>
    </xf>
    <xf numFmtId="0" fontId="31" fillId="24" borderId="1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21" fillId="0" borderId="0" xfId="40" applyFont="1" applyFill="1" applyBorder="1" applyAlignment="1">
      <alignment horizontal="left"/>
    </xf>
    <xf numFmtId="0" fontId="21" fillId="0" borderId="0" xfId="40" applyFont="1" applyFill="1" applyAlignment="1">
      <alignment horizontal="left"/>
    </xf>
    <xf numFmtId="0" fontId="34" fillId="0" borderId="0" xfId="40" applyFont="1"/>
    <xf numFmtId="1" fontId="21" fillId="0" borderId="42" xfId="40" applyNumberFormat="1" applyFont="1" applyFill="1" applyBorder="1" applyAlignment="1" applyProtection="1">
      <alignment horizontal="center"/>
      <protection locked="0"/>
    </xf>
    <xf numFmtId="0" fontId="21" fillId="4" borderId="23" xfId="40" applyFont="1" applyFill="1" applyBorder="1" applyProtection="1"/>
    <xf numFmtId="0" fontId="21" fillId="4" borderId="24" xfId="40" applyFont="1" applyFill="1" applyBorder="1" applyProtection="1"/>
    <xf numFmtId="0" fontId="21" fillId="4" borderId="25" xfId="40" applyFont="1" applyFill="1" applyBorder="1" applyProtection="1"/>
    <xf numFmtId="1" fontId="23" fillId="4" borderId="20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3" fillId="4" borderId="16" xfId="40" applyNumberFormat="1" applyFont="1" applyFill="1" applyBorder="1" applyAlignment="1" applyProtection="1">
      <alignment horizontal="center"/>
    </xf>
    <xf numFmtId="0" fontId="21" fillId="4" borderId="21" xfId="40" applyFont="1" applyFill="1" applyBorder="1" applyProtection="1"/>
    <xf numFmtId="0" fontId="21" fillId="4" borderId="22" xfId="40" applyFont="1" applyFill="1" applyBorder="1" applyProtection="1"/>
    <xf numFmtId="0" fontId="21" fillId="0" borderId="42" xfId="40" applyFont="1" applyFill="1" applyBorder="1" applyAlignment="1" applyProtection="1">
      <alignment horizontal="center"/>
      <protection locked="0"/>
    </xf>
    <xf numFmtId="0" fontId="21" fillId="4" borderId="26" xfId="40" applyFont="1" applyFill="1" applyBorder="1" applyProtection="1"/>
    <xf numFmtId="0" fontId="21" fillId="4" borderId="27" xfId="40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/>
    <xf numFmtId="1" fontId="23" fillId="4" borderId="28" xfId="40" applyNumberFormat="1" applyFont="1" applyFill="1" applyBorder="1" applyAlignment="1" applyProtection="1">
      <alignment horizontal="center"/>
    </xf>
    <xf numFmtId="0" fontId="35" fillId="0" borderId="0" xfId="46"/>
    <xf numFmtId="0" fontId="35" fillId="0" borderId="0" xfId="46" applyFill="1" applyProtection="1">
      <protection locked="0"/>
    </xf>
    <xf numFmtId="0" fontId="35" fillId="0" borderId="0" xfId="46" applyBorder="1"/>
    <xf numFmtId="0" fontId="39" fillId="25" borderId="67" xfId="46" applyFont="1" applyFill="1" applyBorder="1" applyAlignment="1" applyProtection="1">
      <alignment horizontal="center" textRotation="90" wrapText="1"/>
    </xf>
    <xf numFmtId="0" fontId="39" fillId="25" borderId="68" xfId="46" applyFont="1" applyFill="1" applyBorder="1" applyAlignment="1" applyProtection="1">
      <alignment horizontal="center" textRotation="90"/>
    </xf>
    <xf numFmtId="0" fontId="39" fillId="25" borderId="68" xfId="46" applyFont="1" applyFill="1" applyBorder="1" applyAlignment="1" applyProtection="1">
      <alignment horizontal="center" textRotation="90" wrapText="1"/>
    </xf>
    <xf numFmtId="0" fontId="39" fillId="25" borderId="70" xfId="46" applyFont="1" applyFill="1" applyBorder="1" applyAlignment="1" applyProtection="1">
      <alignment horizontal="center" textRotation="90" wrapText="1"/>
    </xf>
    <xf numFmtId="0" fontId="27" fillId="26" borderId="73" xfId="46" applyFont="1" applyFill="1" applyBorder="1" applyAlignment="1" applyProtection="1">
      <alignment horizontal="left"/>
    </xf>
    <xf numFmtId="0" fontId="27" fillId="26" borderId="74" xfId="46" applyFont="1" applyFill="1" applyBorder="1" applyProtection="1"/>
    <xf numFmtId="0" fontId="26" fillId="26" borderId="45" xfId="46" applyFont="1" applyFill="1" applyBorder="1" applyAlignment="1" applyProtection="1">
      <alignment horizontal="center"/>
    </xf>
    <xf numFmtId="1" fontId="26" fillId="26" borderId="75" xfId="46" applyNumberFormat="1" applyFont="1" applyFill="1" applyBorder="1" applyAlignment="1" applyProtection="1">
      <alignment horizontal="center"/>
    </xf>
    <xf numFmtId="0" fontId="40" fillId="0" borderId="0" xfId="46" applyFont="1"/>
    <xf numFmtId="0" fontId="26" fillId="25" borderId="47" xfId="46" applyFont="1" applyFill="1" applyBorder="1" applyAlignment="1" applyProtection="1">
      <alignment horizontal="center"/>
    </xf>
    <xf numFmtId="0" fontId="27" fillId="25" borderId="77" xfId="46" applyFont="1" applyFill="1" applyBorder="1" applyProtection="1"/>
    <xf numFmtId="0" fontId="26" fillId="25" borderId="78" xfId="46" applyFont="1" applyFill="1" applyBorder="1" applyAlignment="1" applyProtection="1">
      <alignment horizontal="center"/>
    </xf>
    <xf numFmtId="1" fontId="26" fillId="25" borderId="79" xfId="46" applyNumberFormat="1" applyFont="1" applyFill="1" applyBorder="1" applyAlignment="1" applyProtection="1">
      <alignment horizontal="center"/>
    </xf>
    <xf numFmtId="1" fontId="41" fillId="25" borderId="80" xfId="46" applyNumberFormat="1" applyFont="1" applyFill="1" applyBorder="1" applyAlignment="1" applyProtection="1">
      <alignment horizontal="center"/>
    </xf>
    <xf numFmtId="1" fontId="26" fillId="25" borderId="80" xfId="46" applyNumberFormat="1" applyFont="1" applyFill="1" applyBorder="1" applyAlignment="1" applyProtection="1">
      <alignment horizontal="center"/>
    </xf>
    <xf numFmtId="0" fontId="26" fillId="25" borderId="80" xfId="46" applyFont="1" applyFill="1" applyBorder="1" applyProtection="1"/>
    <xf numFmtId="0" fontId="26" fillId="25" borderId="81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1" fontId="26" fillId="26" borderId="73" xfId="46" applyNumberFormat="1" applyFont="1" applyFill="1" applyBorder="1" applyAlignment="1" applyProtection="1">
      <alignment horizontal="center"/>
    </xf>
    <xf numFmtId="0" fontId="23" fillId="25" borderId="47" xfId="46" applyFont="1" applyFill="1" applyBorder="1" applyAlignment="1" applyProtection="1">
      <alignment horizontal="center"/>
    </xf>
    <xf numFmtId="0" fontId="30" fillId="25" borderId="83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73" xfId="46" applyFont="1" applyFill="1" applyBorder="1" applyAlignment="1" applyProtection="1">
      <alignment horizontal="left" vertical="center" wrapText="1"/>
    </xf>
    <xf numFmtId="0" fontId="21" fillId="25" borderId="74" xfId="46" applyFont="1" applyFill="1" applyBorder="1" applyAlignment="1" applyProtection="1">
      <alignment horizontal="center"/>
    </xf>
    <xf numFmtId="1" fontId="24" fillId="25" borderId="75" xfId="46" applyNumberFormat="1" applyFont="1" applyFill="1" applyBorder="1" applyAlignment="1" applyProtection="1">
      <alignment horizontal="center"/>
    </xf>
    <xf numFmtId="1" fontId="41" fillId="25" borderId="74" xfId="46" applyNumberFormat="1" applyFont="1" applyFill="1" applyBorder="1" applyAlignment="1" applyProtection="1">
      <alignment horizontal="center"/>
    </xf>
    <xf numFmtId="1" fontId="24" fillId="25" borderId="74" xfId="46" applyNumberFormat="1" applyFont="1" applyFill="1" applyBorder="1" applyAlignment="1" applyProtection="1">
      <alignment horizontal="center"/>
    </xf>
    <xf numFmtId="1" fontId="30" fillId="25" borderId="74" xfId="46" applyNumberFormat="1" applyFont="1" applyFill="1" applyBorder="1" applyAlignment="1" applyProtection="1">
      <alignment horizontal="center"/>
    </xf>
    <xf numFmtId="0" fontId="30" fillId="25" borderId="76" xfId="46" applyFont="1" applyFill="1" applyBorder="1" applyAlignment="1" applyProtection="1">
      <alignment horizontal="center"/>
    </xf>
    <xf numFmtId="0" fontId="30" fillId="25" borderId="74" xfId="46" applyFont="1" applyFill="1" applyBorder="1" applyAlignment="1" applyProtection="1">
      <alignment horizontal="center"/>
    </xf>
    <xf numFmtId="1" fontId="21" fillId="25" borderId="73" xfId="46" applyNumberFormat="1" applyFont="1" applyFill="1" applyBorder="1" applyAlignment="1" applyProtection="1">
      <alignment horizontal="center"/>
    </xf>
    <xf numFmtId="0" fontId="21" fillId="25" borderId="82" xfId="46" applyFont="1" applyFill="1" applyBorder="1" applyAlignment="1" applyProtection="1">
      <alignment horizontal="center"/>
    </xf>
    <xf numFmtId="0" fontId="24" fillId="25" borderId="84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21" fillId="0" borderId="0" xfId="46" applyFont="1" applyFill="1" applyBorder="1" applyAlignment="1">
      <alignment horizontal="left"/>
    </xf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27" fillId="25" borderId="73" xfId="46" applyFont="1" applyFill="1" applyBorder="1" applyAlignment="1" applyProtection="1">
      <alignment horizontal="left"/>
    </xf>
    <xf numFmtId="0" fontId="27" fillId="25" borderId="74" xfId="46" applyFont="1" applyFill="1" applyBorder="1" applyProtection="1"/>
    <xf numFmtId="0" fontId="43" fillId="0" borderId="0" xfId="46" applyFont="1"/>
    <xf numFmtId="0" fontId="21" fillId="0" borderId="44" xfId="46" applyFont="1" applyFill="1" applyBorder="1" applyAlignment="1" applyProtection="1">
      <alignment horizontal="center"/>
      <protection locked="0"/>
    </xf>
    <xf numFmtId="0" fontId="21" fillId="0" borderId="86" xfId="40" applyFont="1" applyFill="1" applyBorder="1" applyAlignment="1" applyProtection="1">
      <alignment horizontal="center"/>
      <protection locked="0"/>
    </xf>
    <xf numFmtId="0" fontId="29" fillId="0" borderId="41" xfId="40" applyFont="1" applyBorder="1"/>
    <xf numFmtId="0" fontId="16" fillId="0" borderId="41" xfId="40" applyBorder="1"/>
    <xf numFmtId="0" fontId="26" fillId="26" borderId="76" xfId="46" applyFont="1" applyFill="1" applyBorder="1" applyAlignment="1" applyProtection="1">
      <alignment horizontal="center"/>
    </xf>
    <xf numFmtId="0" fontId="29" fillId="0" borderId="40" xfId="40" applyFont="1" applyBorder="1"/>
    <xf numFmtId="0" fontId="26" fillId="4" borderId="29" xfId="40" applyFont="1" applyFill="1" applyBorder="1" applyAlignment="1" applyProtection="1">
      <alignment horizontal="center"/>
    </xf>
    <xf numFmtId="0" fontId="25" fillId="28" borderId="19" xfId="40" applyFont="1" applyFill="1" applyBorder="1" applyAlignment="1" applyProtection="1">
      <alignment horizontal="center" vertical="center"/>
    </xf>
    <xf numFmtId="1" fontId="23" fillId="28" borderId="17" xfId="0" applyNumberFormat="1" applyFont="1" applyFill="1" applyBorder="1" applyAlignment="1">
      <alignment horizontal="center" vertical="center"/>
    </xf>
    <xf numFmtId="1" fontId="23" fillId="28" borderId="28" xfId="0" applyNumberFormat="1" applyFont="1" applyFill="1" applyBorder="1" applyAlignment="1">
      <alignment horizontal="center" vertical="center"/>
    </xf>
    <xf numFmtId="0" fontId="21" fillId="0" borderId="84" xfId="0" applyFont="1" applyBorder="1" applyAlignment="1">
      <alignment horizontal="left" vertical="center"/>
    </xf>
    <xf numFmtId="1" fontId="21" fillId="4" borderId="43" xfId="40" applyNumberFormat="1" applyFont="1" applyFill="1" applyBorder="1" applyAlignment="1" applyProtection="1">
      <alignment horizontal="center"/>
    </xf>
    <xf numFmtId="1" fontId="21" fillId="4" borderId="93" xfId="40" applyNumberFormat="1" applyFont="1" applyFill="1" applyBorder="1" applyAlignment="1" applyProtection="1">
      <alignment horizontal="center"/>
    </xf>
    <xf numFmtId="0" fontId="25" fillId="4" borderId="36" xfId="40" applyFont="1" applyFill="1" applyBorder="1" applyAlignment="1" applyProtection="1">
      <alignment horizontal="center" vertical="center"/>
    </xf>
    <xf numFmtId="0" fontId="16" fillId="0" borderId="0" xfId="51"/>
    <xf numFmtId="0" fontId="28" fillId="0" borderId="0" xfId="51" applyFont="1"/>
    <xf numFmtId="0" fontId="45" fillId="0" borderId="69" xfId="51" applyFont="1" applyBorder="1"/>
    <xf numFmtId="0" fontId="16" fillId="0" borderId="94" xfId="40" applyBorder="1"/>
    <xf numFmtId="1" fontId="21" fillId="0" borderId="13" xfId="40" applyNumberFormat="1" applyFont="1" applyFill="1" applyBorder="1" applyAlignment="1" applyProtection="1">
      <alignment horizontal="center"/>
      <protection locked="0"/>
    </xf>
    <xf numFmtId="0" fontId="27" fillId="4" borderId="96" xfId="40" applyFont="1" applyFill="1" applyBorder="1" applyAlignment="1" applyProtection="1">
      <alignment horizontal="left"/>
    </xf>
    <xf numFmtId="0" fontId="35" fillId="25" borderId="63" xfId="46" applyFill="1" applyBorder="1" applyProtection="1"/>
    <xf numFmtId="0" fontId="21" fillId="0" borderId="98" xfId="39" applyNumberFormat="1" applyFont="1" applyBorder="1" applyAlignment="1" applyProtection="1">
      <alignment horizontal="center"/>
      <protection locked="0"/>
    </xf>
    <xf numFmtId="1" fontId="21" fillId="4" borderId="15" xfId="40" applyNumberFormat="1" applyFont="1" applyFill="1" applyBorder="1" applyAlignment="1" applyProtection="1">
      <alignment horizontal="center"/>
    </xf>
    <xf numFmtId="1" fontId="23" fillId="4" borderId="99" xfId="40" applyNumberFormat="1" applyFont="1" applyFill="1" applyBorder="1" applyAlignment="1" applyProtection="1">
      <alignment horizontal="center"/>
    </xf>
    <xf numFmtId="0" fontId="23" fillId="4" borderId="19" xfId="40" applyFont="1" applyFill="1" applyBorder="1" applyAlignment="1" applyProtection="1">
      <alignment horizontal="center"/>
    </xf>
    <xf numFmtId="0" fontId="23" fillId="4" borderId="100" xfId="40" applyFont="1" applyFill="1" applyBorder="1" applyAlignment="1" applyProtection="1">
      <alignment horizontal="center"/>
    </xf>
    <xf numFmtId="0" fontId="26" fillId="25" borderId="102" xfId="46" applyFont="1" applyFill="1" applyBorder="1" applyAlignment="1" applyProtection="1">
      <alignment horizontal="center"/>
    </xf>
    <xf numFmtId="1" fontId="23" fillId="28" borderId="20" xfId="0" applyNumberFormat="1" applyFont="1" applyFill="1" applyBorder="1" applyAlignment="1">
      <alignment horizontal="center" vertical="center"/>
    </xf>
    <xf numFmtId="0" fontId="23" fillId="4" borderId="103" xfId="40" applyFont="1" applyFill="1" applyBorder="1" applyAlignment="1" applyProtection="1">
      <alignment horizontal="center"/>
    </xf>
    <xf numFmtId="1" fontId="23" fillId="28" borderId="99" xfId="0" applyNumberFormat="1" applyFont="1" applyFill="1" applyBorder="1" applyAlignment="1">
      <alignment horizontal="center" vertical="center"/>
    </xf>
    <xf numFmtId="0" fontId="23" fillId="29" borderId="100" xfId="40" applyFont="1" applyFill="1" applyBorder="1" applyAlignment="1" applyProtection="1">
      <alignment horizontal="center" vertical="center"/>
    </xf>
    <xf numFmtId="0" fontId="23" fillId="4" borderId="28" xfId="40" applyFont="1" applyFill="1" applyBorder="1" applyAlignment="1" applyProtection="1">
      <alignment horizontal="center"/>
    </xf>
    <xf numFmtId="0" fontId="23" fillId="29" borderId="28" xfId="40" applyFont="1" applyFill="1" applyBorder="1" applyAlignment="1" applyProtection="1">
      <alignment horizontal="center" vertical="center"/>
    </xf>
    <xf numFmtId="1" fontId="26" fillId="26" borderId="74" xfId="46" applyNumberFormat="1" applyFont="1" applyFill="1" applyBorder="1" applyAlignment="1" applyProtection="1">
      <alignment horizontal="center"/>
    </xf>
    <xf numFmtId="1" fontId="26" fillId="26" borderId="105" xfId="46" applyNumberFormat="1" applyFont="1" applyFill="1" applyBorder="1" applyAlignment="1" applyProtection="1">
      <alignment horizontal="center"/>
    </xf>
    <xf numFmtId="1" fontId="26" fillId="26" borderId="82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0" fontId="26" fillId="26" borderId="105" xfId="46" applyFont="1" applyFill="1" applyBorder="1" applyAlignment="1" applyProtection="1">
      <alignment horizontal="center"/>
    </xf>
    <xf numFmtId="0" fontId="23" fillId="25" borderId="105" xfId="46" applyFont="1" applyFill="1" applyBorder="1" applyAlignment="1" applyProtection="1">
      <alignment horizontal="center"/>
    </xf>
    <xf numFmtId="0" fontId="30" fillId="25" borderId="105" xfId="46" applyFont="1" applyFill="1" applyBorder="1" applyAlignment="1" applyProtection="1">
      <alignment horizontal="center"/>
    </xf>
    <xf numFmtId="1" fontId="26" fillId="25" borderId="75" xfId="46" applyNumberFormat="1" applyFont="1" applyFill="1" applyBorder="1" applyAlignment="1" applyProtection="1">
      <alignment horizontal="center"/>
    </xf>
    <xf numFmtId="1" fontId="26" fillId="25" borderId="74" xfId="46" applyNumberFormat="1" applyFont="1" applyFill="1" applyBorder="1" applyAlignment="1" applyProtection="1">
      <alignment horizontal="center"/>
    </xf>
    <xf numFmtId="0" fontId="26" fillId="25" borderId="76" xfId="46" applyFont="1" applyFill="1" applyBorder="1" applyAlignment="1" applyProtection="1">
      <alignment horizontal="center"/>
    </xf>
    <xf numFmtId="0" fontId="26" fillId="25" borderId="105" xfId="46" applyFont="1" applyFill="1" applyBorder="1" applyAlignment="1" applyProtection="1">
      <alignment horizontal="center"/>
    </xf>
    <xf numFmtId="1" fontId="21" fillId="4" borderId="107" xfId="40" applyNumberFormat="1" applyFont="1" applyFill="1" applyBorder="1" applyAlignment="1" applyProtection="1">
      <alignment horizontal="center" vertical="center" shrinkToFit="1"/>
    </xf>
    <xf numFmtId="1" fontId="26" fillId="25" borderId="73" xfId="46" applyNumberFormat="1" applyFont="1" applyFill="1" applyBorder="1" applyAlignment="1" applyProtection="1">
      <alignment horizontal="center"/>
    </xf>
    <xf numFmtId="1" fontId="26" fillId="25" borderId="82" xfId="46" applyNumberFormat="1" applyFont="1" applyFill="1" applyBorder="1" applyAlignment="1" applyProtection="1">
      <alignment horizontal="center"/>
    </xf>
    <xf numFmtId="1" fontId="21" fillId="4" borderId="74" xfId="40" applyNumberFormat="1" applyFont="1" applyFill="1" applyBorder="1" applyAlignment="1" applyProtection="1">
      <alignment horizontal="center"/>
    </xf>
    <xf numFmtId="1" fontId="21" fillId="25" borderId="92" xfId="46" applyNumberFormat="1" applyFont="1" applyFill="1" applyBorder="1" applyAlignment="1" applyProtection="1">
      <alignment horizontal="center"/>
    </xf>
    <xf numFmtId="0" fontId="21" fillId="0" borderId="108" xfId="46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 wrapText="1"/>
    </xf>
    <xf numFmtId="0" fontId="21" fillId="4" borderId="13" xfId="40" applyFont="1" applyFill="1" applyBorder="1" applyProtection="1"/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1" fontId="21" fillId="0" borderId="83" xfId="40" applyNumberFormat="1" applyFont="1" applyFill="1" applyBorder="1" applyAlignment="1" applyProtection="1">
      <alignment horizontal="center"/>
      <protection locked="0"/>
    </xf>
    <xf numFmtId="0" fontId="21" fillId="0" borderId="83" xfId="40" applyFont="1" applyFill="1" applyBorder="1" applyAlignment="1" applyProtection="1">
      <alignment horizontal="center"/>
      <protection locked="0"/>
    </xf>
    <xf numFmtId="0" fontId="21" fillId="0" borderId="95" xfId="0" applyFont="1" applyFill="1" applyBorder="1" applyAlignment="1" applyProtection="1">
      <alignment horizontal="left" vertical="center" wrapText="1"/>
      <protection locked="0"/>
    </xf>
    <xf numFmtId="0" fontId="30" fillId="25" borderId="42" xfId="46" applyFont="1" applyFill="1" applyBorder="1" applyProtection="1"/>
    <xf numFmtId="0" fontId="24" fillId="25" borderId="105" xfId="46" applyFont="1" applyFill="1" applyBorder="1" applyAlignment="1" applyProtection="1">
      <alignment horizontal="center"/>
    </xf>
    <xf numFmtId="0" fontId="30" fillId="25" borderId="110" xfId="46" applyFont="1" applyFill="1" applyBorder="1" applyProtection="1"/>
    <xf numFmtId="0" fontId="23" fillId="25" borderId="111" xfId="46" applyFont="1" applyFill="1" applyBorder="1" applyAlignment="1" applyProtection="1">
      <alignment horizontal="center"/>
    </xf>
    <xf numFmtId="1" fontId="21" fillId="25" borderId="112" xfId="46" applyNumberFormat="1" applyFont="1" applyFill="1" applyBorder="1" applyAlignment="1" applyProtection="1">
      <alignment horizontal="center"/>
    </xf>
    <xf numFmtId="0" fontId="30" fillId="25" borderId="61" xfId="46" applyFont="1" applyFill="1" applyBorder="1" applyAlignment="1" applyProtection="1">
      <alignment horizontal="center"/>
    </xf>
    <xf numFmtId="1" fontId="30" fillId="25" borderId="58" xfId="46" applyNumberFormat="1" applyFont="1" applyFill="1" applyBorder="1" applyAlignment="1" applyProtection="1">
      <alignment horizontal="center"/>
    </xf>
    <xf numFmtId="1" fontId="41" fillId="25" borderId="58" xfId="46" applyNumberFormat="1" applyFont="1" applyFill="1" applyBorder="1" applyAlignment="1" applyProtection="1">
      <alignment horizontal="center"/>
    </xf>
    <xf numFmtId="1" fontId="24" fillId="25" borderId="58" xfId="46" applyNumberFormat="1" applyFont="1" applyFill="1" applyBorder="1" applyAlignment="1" applyProtection="1">
      <alignment horizontal="center"/>
    </xf>
    <xf numFmtId="1" fontId="24" fillId="25" borderId="57" xfId="46" applyNumberFormat="1" applyFont="1" applyFill="1" applyBorder="1" applyAlignment="1" applyProtection="1">
      <alignment horizontal="center"/>
    </xf>
    <xf numFmtId="0" fontId="30" fillId="25" borderId="59" xfId="46" applyFont="1" applyFill="1" applyBorder="1" applyAlignment="1" applyProtection="1">
      <alignment horizontal="center"/>
    </xf>
    <xf numFmtId="0" fontId="30" fillId="25" borderId="58" xfId="46" applyFont="1" applyFill="1" applyBorder="1" applyAlignment="1" applyProtection="1">
      <alignment horizontal="center"/>
    </xf>
    <xf numFmtId="0" fontId="24" fillId="25" borderId="113" xfId="46" applyFont="1" applyFill="1" applyBorder="1" applyAlignment="1" applyProtection="1">
      <alignment horizontal="center"/>
    </xf>
    <xf numFmtId="0" fontId="21" fillId="25" borderId="83" xfId="46" applyFont="1" applyFill="1" applyBorder="1" applyAlignment="1" applyProtection="1">
      <alignment horizontal="center"/>
    </xf>
    <xf numFmtId="0" fontId="21" fillId="25" borderId="47" xfId="46" applyFont="1" applyFill="1" applyBorder="1" applyAlignment="1" applyProtection="1">
      <alignment horizontal="left" vertical="center" wrapText="1"/>
    </xf>
    <xf numFmtId="0" fontId="45" fillId="0" borderId="115" xfId="51" applyFont="1" applyFill="1" applyBorder="1" applyAlignment="1" applyProtection="1">
      <alignment horizontal="left" wrapText="1"/>
      <protection locked="0"/>
    </xf>
    <xf numFmtId="0" fontId="45" fillId="0" borderId="116" xfId="51" applyFont="1" applyFill="1" applyBorder="1" applyAlignment="1" applyProtection="1">
      <alignment horizontal="center" wrapText="1"/>
      <protection locked="0"/>
    </xf>
    <xf numFmtId="0" fontId="45" fillId="0" borderId="116" xfId="51" applyFont="1" applyFill="1" applyBorder="1" applyAlignment="1" applyProtection="1">
      <alignment horizontal="left" wrapText="1"/>
      <protection locked="0"/>
    </xf>
    <xf numFmtId="0" fontId="45" fillId="0" borderId="117" xfId="51" applyFont="1" applyFill="1" applyBorder="1" applyAlignment="1" applyProtection="1">
      <alignment horizontal="center" wrapText="1"/>
      <protection locked="0"/>
    </xf>
    <xf numFmtId="0" fontId="45" fillId="0" borderId="118" xfId="51" applyFont="1" applyBorder="1"/>
    <xf numFmtId="0" fontId="45" fillId="0" borderId="119" xfId="51" applyFont="1" applyFill="1" applyBorder="1" applyAlignment="1" applyProtection="1">
      <alignment horizontal="left" wrapText="1"/>
      <protection locked="0"/>
    </xf>
    <xf numFmtId="0" fontId="45" fillId="0" borderId="120" xfId="51" applyFont="1" applyFill="1" applyBorder="1" applyAlignment="1" applyProtection="1">
      <alignment horizontal="center" wrapText="1"/>
      <protection locked="0"/>
    </xf>
    <xf numFmtId="0" fontId="45" fillId="0" borderId="120" xfId="51" applyFont="1" applyFill="1" applyBorder="1" applyAlignment="1" applyProtection="1">
      <alignment horizontal="left" wrapText="1"/>
      <protection locked="0"/>
    </xf>
    <xf numFmtId="0" fontId="45" fillId="0" borderId="121" xfId="51" applyFont="1" applyFill="1" applyBorder="1" applyAlignment="1" applyProtection="1">
      <alignment horizontal="center" wrapText="1"/>
      <protection locked="0"/>
    </xf>
    <xf numFmtId="0" fontId="28" fillId="0" borderId="0" xfId="51" applyFont="1" applyAlignment="1">
      <alignment vertical="center"/>
    </xf>
    <xf numFmtId="0" fontId="25" fillId="4" borderId="122" xfId="40" applyFont="1" applyFill="1" applyBorder="1" applyAlignment="1" applyProtection="1">
      <alignment horizontal="center"/>
    </xf>
    <xf numFmtId="0" fontId="23" fillId="4" borderId="123" xfId="40" applyFont="1" applyFill="1" applyBorder="1" applyAlignment="1" applyProtection="1">
      <alignment horizontal="center"/>
    </xf>
    <xf numFmtId="0" fontId="23" fillId="4" borderId="124" xfId="40" applyFont="1" applyFill="1" applyBorder="1" applyAlignment="1" applyProtection="1">
      <alignment horizontal="center"/>
    </xf>
    <xf numFmtId="0" fontId="30" fillId="0" borderId="0" xfId="46" applyFont="1" applyFill="1" applyBorder="1"/>
    <xf numFmtId="0" fontId="33" fillId="0" borderId="0" xfId="46" applyFont="1" applyFill="1" applyBorder="1"/>
    <xf numFmtId="0" fontId="33" fillId="0" borderId="0" xfId="46" applyFont="1" applyFill="1"/>
    <xf numFmtId="0" fontId="33" fillId="0" borderId="0" xfId="46" applyFont="1"/>
    <xf numFmtId="0" fontId="30" fillId="0" borderId="0" xfId="40" applyFont="1" applyFill="1" applyBorder="1"/>
    <xf numFmtId="0" fontId="33" fillId="0" borderId="0" xfId="40" applyFont="1" applyFill="1" applyBorder="1"/>
    <xf numFmtId="0" fontId="33" fillId="0" borderId="0" xfId="40" applyFont="1" applyFill="1"/>
    <xf numFmtId="0" fontId="33" fillId="0" borderId="0" xfId="40" applyFont="1"/>
    <xf numFmtId="0" fontId="21" fillId="33" borderId="10" xfId="40" applyFont="1" applyFill="1" applyBorder="1" applyProtection="1"/>
    <xf numFmtId="0" fontId="21" fillId="33" borderId="11" xfId="40" applyFont="1" applyFill="1" applyBorder="1" applyProtection="1"/>
    <xf numFmtId="0" fontId="21" fillId="33" borderId="90" xfId="40" applyFont="1" applyFill="1" applyBorder="1" applyProtection="1"/>
    <xf numFmtId="0" fontId="16" fillId="30" borderId="94" xfId="40" applyFill="1" applyBorder="1"/>
    <xf numFmtId="0" fontId="30" fillId="33" borderId="13" xfId="40" applyFont="1" applyFill="1" applyBorder="1" applyProtection="1"/>
    <xf numFmtId="0" fontId="24" fillId="33" borderId="129" xfId="40" applyFont="1" applyFill="1" applyBorder="1" applyAlignment="1" applyProtection="1">
      <alignment horizontal="center"/>
    </xf>
    <xf numFmtId="0" fontId="24" fillId="33" borderId="0" xfId="40" applyFont="1" applyFill="1" applyBorder="1" applyAlignment="1" applyProtection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91" xfId="0" applyFont="1" applyFill="1" applyBorder="1" applyAlignment="1">
      <alignment horizontal="center" vertical="center" wrapText="1"/>
    </xf>
    <xf numFmtId="0" fontId="21" fillId="33" borderId="87" xfId="40" applyFont="1" applyFill="1" applyBorder="1" applyProtection="1"/>
    <xf numFmtId="0" fontId="21" fillId="33" borderId="88" xfId="40" applyFont="1" applyFill="1" applyBorder="1" applyProtection="1"/>
    <xf numFmtId="0" fontId="16" fillId="30" borderId="132" xfId="40" applyFill="1" applyBorder="1"/>
    <xf numFmtId="0" fontId="35" fillId="0" borderId="0" xfId="46" applyFont="1"/>
    <xf numFmtId="0" fontId="35" fillId="0" borderId="0" xfId="46" applyFont="1" applyFill="1" applyProtection="1">
      <protection locked="0"/>
    </xf>
    <xf numFmtId="0" fontId="16" fillId="0" borderId="40" xfId="40" applyFont="1" applyBorder="1"/>
    <xf numFmtId="0" fontId="16" fillId="0" borderId="41" xfId="40" applyFont="1" applyBorder="1"/>
    <xf numFmtId="0" fontId="35" fillId="0" borderId="0" xfId="46" applyFont="1" applyBorder="1"/>
    <xf numFmtId="1" fontId="23" fillId="33" borderId="20" xfId="40" applyNumberFormat="1" applyFont="1" applyFill="1" applyBorder="1" applyAlignment="1" applyProtection="1">
      <alignment horizontal="center"/>
    </xf>
    <xf numFmtId="1" fontId="23" fillId="33" borderId="17" xfId="40" applyNumberFormat="1" applyFont="1" applyFill="1" applyBorder="1" applyAlignment="1" applyProtection="1">
      <alignment horizontal="center"/>
    </xf>
    <xf numFmtId="0" fontId="23" fillId="33" borderId="28" xfId="40" applyFont="1" applyFill="1" applyBorder="1" applyAlignment="1" applyProtection="1">
      <alignment horizontal="center"/>
    </xf>
    <xf numFmtId="1" fontId="23" fillId="33" borderId="28" xfId="40" applyNumberFormat="1" applyFont="1" applyFill="1" applyBorder="1" applyAlignment="1" applyProtection="1">
      <alignment horizontal="center"/>
    </xf>
    <xf numFmtId="1" fontId="23" fillId="33" borderId="16" xfId="40" applyNumberFormat="1" applyFont="1" applyFill="1" applyBorder="1" applyAlignment="1" applyProtection="1">
      <alignment horizontal="center"/>
    </xf>
    <xf numFmtId="0" fontId="16" fillId="31" borderId="94" xfId="40" applyFill="1" applyBorder="1"/>
    <xf numFmtId="0" fontId="49" fillId="0" borderId="0" xfId="0" applyFont="1"/>
    <xf numFmtId="1" fontId="21" fillId="25" borderId="133" xfId="46" applyNumberFormat="1" applyFont="1" applyFill="1" applyBorder="1" applyAlignment="1" applyProtection="1">
      <alignment horizontal="center"/>
    </xf>
    <xf numFmtId="1" fontId="21" fillId="4" borderId="134" xfId="40" applyNumberFormat="1" applyFont="1" applyFill="1" applyBorder="1" applyAlignment="1" applyProtection="1">
      <alignment horizontal="center"/>
    </xf>
    <xf numFmtId="1" fontId="30" fillId="25" borderId="135" xfId="46" applyNumberFormat="1" applyFont="1" applyFill="1" applyBorder="1" applyAlignment="1" applyProtection="1">
      <alignment horizontal="center"/>
    </xf>
    <xf numFmtId="0" fontId="21" fillId="25" borderId="136" xfId="46" applyFont="1" applyFill="1" applyBorder="1" applyAlignment="1" applyProtection="1">
      <alignment horizontal="center"/>
    </xf>
    <xf numFmtId="1" fontId="26" fillId="26" borderId="76" xfId="46" applyNumberFormat="1" applyFont="1" applyFill="1" applyBorder="1" applyAlignment="1" applyProtection="1">
      <alignment horizontal="center"/>
    </xf>
    <xf numFmtId="1" fontId="21" fillId="25" borderId="74" xfId="46" applyNumberFormat="1" applyFont="1" applyFill="1" applyBorder="1" applyAlignment="1" applyProtection="1">
      <alignment horizontal="center"/>
    </xf>
    <xf numFmtId="0" fontId="23" fillId="33" borderId="100" xfId="40" applyFont="1" applyFill="1" applyBorder="1" applyAlignment="1" applyProtection="1">
      <alignment horizontal="center"/>
    </xf>
    <xf numFmtId="0" fontId="23" fillId="33" borderId="137" xfId="40" applyFont="1" applyFill="1" applyBorder="1" applyAlignment="1" applyProtection="1">
      <alignment horizontal="center"/>
    </xf>
    <xf numFmtId="1" fontId="21" fillId="4" borderId="11" xfId="40" applyNumberFormat="1" applyFont="1" applyFill="1" applyBorder="1" applyAlignment="1" applyProtection="1">
      <alignment horizontal="center"/>
    </xf>
    <xf numFmtId="0" fontId="21" fillId="0" borderId="138" xfId="39" applyNumberFormat="1" applyFont="1" applyBorder="1" applyAlignment="1" applyProtection="1">
      <alignment horizontal="center"/>
      <protection locked="0"/>
    </xf>
    <xf numFmtId="0" fontId="21" fillId="0" borderId="140" xfId="39" applyNumberFormat="1" applyFont="1" applyBorder="1" applyAlignment="1" applyProtection="1">
      <alignment horizontal="center"/>
      <protection locked="0"/>
    </xf>
    <xf numFmtId="0" fontId="45" fillId="0" borderId="114" xfId="51" applyFont="1" applyBorder="1" applyAlignment="1">
      <alignment horizontal="center" vertical="center"/>
    </xf>
    <xf numFmtId="0" fontId="45" fillId="0" borderId="142" xfId="51" applyFont="1" applyFill="1" applyBorder="1" applyAlignment="1" applyProtection="1">
      <alignment horizontal="center" vertical="center" wrapText="1"/>
      <protection locked="0"/>
    </xf>
    <xf numFmtId="0" fontId="45" fillId="0" borderId="121" xfId="51" applyFont="1" applyFill="1" applyBorder="1" applyAlignment="1" applyProtection="1">
      <alignment horizontal="center" vertical="center" wrapText="1"/>
      <protection locked="0"/>
    </xf>
    <xf numFmtId="0" fontId="47" fillId="0" borderId="0" xfId="51" applyFont="1" applyBorder="1" applyAlignment="1" applyProtection="1">
      <alignment horizontal="center" vertical="center"/>
      <protection locked="0"/>
    </xf>
    <xf numFmtId="0" fontId="45" fillId="0" borderId="119" xfId="51" applyFont="1" applyFill="1" applyBorder="1" applyAlignment="1" applyProtection="1">
      <alignment horizontal="left" vertical="center" wrapText="1"/>
      <protection locked="0"/>
    </xf>
    <xf numFmtId="0" fontId="45" fillId="0" borderId="143" xfId="51" applyFont="1" applyFill="1" applyBorder="1" applyAlignment="1" applyProtection="1">
      <alignment horizontal="left" vertical="center" wrapText="1"/>
      <protection locked="0"/>
    </xf>
    <xf numFmtId="0" fontId="45" fillId="0" borderId="147" xfId="51" applyFont="1" applyFill="1" applyBorder="1" applyAlignment="1" applyProtection="1">
      <alignment horizontal="center" vertical="center" wrapText="1"/>
      <protection locked="0"/>
    </xf>
    <xf numFmtId="0" fontId="45" fillId="0" borderId="95" xfId="51" applyFont="1" applyFill="1" applyBorder="1" applyAlignment="1" applyProtection="1">
      <alignment horizontal="left" vertical="center" wrapText="1"/>
      <protection locked="0"/>
    </xf>
    <xf numFmtId="0" fontId="45" fillId="0" borderId="148" xfId="51" applyFont="1" applyFill="1" applyBorder="1" applyAlignment="1" applyProtection="1">
      <alignment horizontal="center" vertical="center" wrapText="1"/>
      <protection locked="0"/>
    </xf>
    <xf numFmtId="0" fontId="45" fillId="0" borderId="149" xfId="51" applyFont="1" applyFill="1" applyBorder="1" applyAlignment="1" applyProtection="1">
      <alignment horizontal="left" vertical="center" wrapText="1"/>
      <protection locked="0"/>
    </xf>
    <xf numFmtId="0" fontId="45" fillId="0" borderId="146" xfId="51" applyFont="1" applyBorder="1" applyAlignment="1">
      <alignment horizontal="center" vertical="center"/>
    </xf>
    <xf numFmtId="0" fontId="45" fillId="0" borderId="144" xfId="51" applyFont="1" applyBorder="1" applyAlignment="1">
      <alignment horizontal="center" vertical="center"/>
    </xf>
    <xf numFmtId="0" fontId="45" fillId="0" borderId="80" xfId="51" applyFont="1" applyFill="1" applyBorder="1" applyAlignment="1" applyProtection="1">
      <alignment horizontal="center" wrapText="1"/>
      <protection locked="0"/>
    </xf>
    <xf numFmtId="0" fontId="45" fillId="0" borderId="80" xfId="51" applyFont="1" applyFill="1" applyBorder="1" applyAlignment="1" applyProtection="1">
      <alignment horizontal="left" wrapText="1"/>
      <protection locked="0"/>
    </xf>
    <xf numFmtId="0" fontId="45" fillId="0" borderId="80" xfId="51" applyFont="1" applyBorder="1"/>
    <xf numFmtId="0" fontId="22" fillId="0" borderId="0" xfId="46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justify" vertical="center" wrapText="1"/>
    </xf>
    <xf numFmtId="0" fontId="47" fillId="0" borderId="0" xfId="51" applyFont="1" applyBorder="1" applyAlignment="1" applyProtection="1">
      <alignment horizontal="center" vertical="top"/>
      <protection locked="0"/>
    </xf>
    <xf numFmtId="0" fontId="51" fillId="0" borderId="0" xfId="51" applyFont="1"/>
    <xf numFmtId="0" fontId="50" fillId="0" borderId="0" xfId="0" applyFont="1" applyAlignment="1">
      <alignment horizontal="left" vertical="center" wrapText="1"/>
    </xf>
    <xf numFmtId="0" fontId="50" fillId="0" borderId="0" xfId="51" applyFont="1" applyAlignment="1">
      <alignment wrapText="1"/>
    </xf>
    <xf numFmtId="0" fontId="52" fillId="0" borderId="0" xfId="51" applyFont="1"/>
    <xf numFmtId="0" fontId="53" fillId="0" borderId="0" xfId="51" applyFont="1" applyFill="1" applyBorder="1" applyAlignment="1" applyProtection="1">
      <alignment horizontal="center" vertical="center"/>
    </xf>
    <xf numFmtId="0" fontId="54" fillId="0" borderId="0" xfId="51" applyFont="1"/>
    <xf numFmtId="0" fontId="45" fillId="31" borderId="144" xfId="40" applyFont="1" applyFill="1" applyBorder="1" applyAlignment="1" applyProtection="1">
      <alignment vertical="center"/>
      <protection locked="0"/>
    </xf>
    <xf numFmtId="0" fontId="54" fillId="0" borderId="0" xfId="51" applyFont="1" applyAlignment="1">
      <alignment vertical="center"/>
    </xf>
    <xf numFmtId="0" fontId="45" fillId="0" borderId="0" xfId="51" applyFont="1" applyFill="1" applyBorder="1" applyAlignment="1" applyProtection="1">
      <alignment horizontal="center" wrapText="1"/>
      <protection locked="0"/>
    </xf>
    <xf numFmtId="0" fontId="45" fillId="0" borderId="0" xfId="51" applyFont="1" applyFill="1" applyBorder="1" applyAlignment="1" applyProtection="1">
      <alignment horizontal="left" wrapText="1"/>
      <protection locked="0"/>
    </xf>
    <xf numFmtId="0" fontId="45" fillId="0" borderId="0" xfId="51" applyFont="1" applyBorder="1"/>
    <xf numFmtId="49" fontId="50" fillId="0" borderId="0" xfId="0" applyNumberFormat="1" applyFont="1" applyAlignment="1">
      <alignment horizontal="justify" vertical="center" wrapText="1"/>
    </xf>
    <xf numFmtId="0" fontId="16" fillId="0" borderId="155" xfId="40" applyFill="1" applyBorder="1"/>
    <xf numFmtId="0" fontId="45" fillId="0" borderId="144" xfId="46" applyFont="1" applyFill="1" applyBorder="1" applyAlignment="1" applyProtection="1">
      <alignment vertical="center"/>
      <protection locked="0"/>
    </xf>
    <xf numFmtId="0" fontId="29" fillId="0" borderId="155" xfId="40" applyFont="1" applyBorder="1"/>
    <xf numFmtId="0" fontId="29" fillId="0" borderId="144" xfId="40" applyFont="1" applyBorder="1"/>
    <xf numFmtId="0" fontId="34" fillId="0" borderId="155" xfId="40" applyFont="1" applyBorder="1"/>
    <xf numFmtId="0" fontId="34" fillId="0" borderId="144" xfId="40" applyFont="1" applyBorder="1"/>
    <xf numFmtId="0" fontId="26" fillId="25" borderId="152" xfId="46" applyFont="1" applyFill="1" applyBorder="1" applyAlignment="1" applyProtection="1">
      <alignment horizontal="center"/>
    </xf>
    <xf numFmtId="0" fontId="21" fillId="0" borderId="156" xfId="39" applyNumberFormat="1" applyFont="1" applyFill="1" applyBorder="1" applyAlignment="1" applyProtection="1">
      <alignment horizontal="center"/>
      <protection locked="0"/>
    </xf>
    <xf numFmtId="1" fontId="21" fillId="4" borderId="157" xfId="40" applyNumberFormat="1" applyFont="1" applyFill="1" applyBorder="1" applyAlignment="1" applyProtection="1">
      <alignment horizontal="center"/>
    </xf>
    <xf numFmtId="0" fontId="21" fillId="0" borderId="158" xfId="39" applyNumberFormat="1" applyFont="1" applyFill="1" applyBorder="1" applyAlignment="1" applyProtection="1">
      <alignment horizontal="center"/>
      <protection locked="0"/>
    </xf>
    <xf numFmtId="0" fontId="21" fillId="0" borderId="159" xfId="39" applyNumberFormat="1" applyFont="1" applyBorder="1" applyAlignment="1" applyProtection="1">
      <alignment horizontal="center"/>
      <protection locked="0"/>
    </xf>
    <xf numFmtId="0" fontId="21" fillId="0" borderId="156" xfId="39" applyNumberFormat="1" applyFont="1" applyBorder="1" applyAlignment="1" applyProtection="1">
      <alignment horizontal="center"/>
      <protection locked="0"/>
    </xf>
    <xf numFmtId="0" fontId="21" fillId="0" borderId="160" xfId="39" applyNumberFormat="1" applyFont="1" applyBorder="1" applyAlignment="1" applyProtection="1">
      <alignment horizontal="center"/>
      <protection locked="0"/>
    </xf>
    <xf numFmtId="0" fontId="21" fillId="0" borderId="158" xfId="39" applyNumberFormat="1" applyFont="1" applyBorder="1" applyAlignment="1" applyProtection="1">
      <alignment horizontal="center"/>
      <protection locked="0"/>
    </xf>
    <xf numFmtId="1" fontId="21" fillId="4" borderId="156" xfId="40" applyNumberFormat="1" applyFont="1" applyFill="1" applyBorder="1" applyAlignment="1" applyProtection="1">
      <alignment horizontal="center"/>
    </xf>
    <xf numFmtId="0" fontId="16" fillId="0" borderId="161" xfId="40" applyFont="1" applyBorder="1"/>
    <xf numFmtId="0" fontId="16" fillId="0" borderId="144" xfId="40" applyFont="1" applyBorder="1"/>
    <xf numFmtId="0" fontId="48" fillId="0" borderId="156" xfId="39" applyNumberFormat="1" applyFont="1" applyBorder="1" applyAlignment="1" applyProtection="1">
      <alignment horizontal="center"/>
      <protection locked="0"/>
    </xf>
    <xf numFmtId="1" fontId="21" fillId="0" borderId="159" xfId="40" applyNumberFormat="1" applyFont="1" applyFill="1" applyBorder="1" applyAlignment="1" applyProtection="1">
      <alignment horizontal="center"/>
      <protection locked="0"/>
    </xf>
    <xf numFmtId="1" fontId="21" fillId="0" borderId="157" xfId="40" applyNumberFormat="1" applyFont="1" applyFill="1" applyBorder="1" applyAlignment="1" applyProtection="1">
      <alignment horizontal="center"/>
      <protection locked="0"/>
    </xf>
    <xf numFmtId="0" fontId="21" fillId="4" borderId="157" xfId="40" applyFont="1" applyFill="1" applyBorder="1" applyAlignment="1" applyProtection="1">
      <alignment horizontal="center"/>
    </xf>
    <xf numFmtId="1" fontId="21" fillId="0" borderId="162" xfId="40" applyNumberFormat="1" applyFont="1" applyFill="1" applyBorder="1" applyAlignment="1" applyProtection="1">
      <alignment horizontal="center"/>
      <protection locked="0"/>
    </xf>
    <xf numFmtId="1" fontId="21" fillId="4" borderId="163" xfId="40" applyNumberFormat="1" applyFont="1" applyFill="1" applyBorder="1" applyAlignment="1" applyProtection="1">
      <alignment horizontal="center" vertical="center" shrinkToFit="1"/>
    </xf>
    <xf numFmtId="0" fontId="16" fillId="0" borderId="144" xfId="40" applyBorder="1"/>
    <xf numFmtId="1" fontId="21" fillId="0" borderId="156" xfId="40" applyNumberFormat="1" applyFont="1" applyFill="1" applyBorder="1" applyAlignment="1" applyProtection="1">
      <alignment horizontal="center"/>
      <protection locked="0"/>
    </xf>
    <xf numFmtId="1" fontId="21" fillId="0" borderId="158" xfId="40" applyNumberFormat="1" applyFont="1" applyFill="1" applyBorder="1" applyAlignment="1" applyProtection="1">
      <alignment horizontal="center"/>
      <protection locked="0"/>
    </xf>
    <xf numFmtId="1" fontId="21" fillId="0" borderId="160" xfId="40" applyNumberFormat="1" applyFont="1" applyFill="1" applyBorder="1" applyAlignment="1" applyProtection="1">
      <alignment horizontal="center"/>
      <protection locked="0"/>
    </xf>
    <xf numFmtId="0" fontId="21" fillId="0" borderId="157" xfId="39" applyNumberFormat="1" applyFont="1" applyBorder="1" applyAlignment="1" applyProtection="1">
      <alignment horizontal="center"/>
      <protection locked="0"/>
    </xf>
    <xf numFmtId="0" fontId="21" fillId="0" borderId="162" xfId="39" applyNumberFormat="1" applyFont="1" applyBorder="1" applyAlignment="1" applyProtection="1">
      <alignment horizontal="center"/>
      <protection locked="0"/>
    </xf>
    <xf numFmtId="1" fontId="21" fillId="4" borderId="164" xfId="40" applyNumberFormat="1" applyFont="1" applyFill="1" applyBorder="1" applyAlignment="1" applyProtection="1">
      <alignment horizontal="center"/>
    </xf>
    <xf numFmtId="1" fontId="21" fillId="0" borderId="164" xfId="40" applyNumberFormat="1" applyFont="1" applyFill="1" applyBorder="1" applyAlignment="1" applyProtection="1">
      <alignment horizontal="center"/>
      <protection locked="0"/>
    </xf>
    <xf numFmtId="0" fontId="21" fillId="0" borderId="164" xfId="40" applyFont="1" applyFill="1" applyBorder="1" applyAlignment="1" applyProtection="1">
      <alignment horizontal="center"/>
      <protection locked="0"/>
    </xf>
    <xf numFmtId="0" fontId="21" fillId="0" borderId="157" xfId="40" applyFont="1" applyFill="1" applyBorder="1" applyAlignment="1" applyProtection="1">
      <alignment horizontal="center"/>
      <protection locked="0"/>
    </xf>
    <xf numFmtId="0" fontId="21" fillId="0" borderId="163" xfId="40" applyFont="1" applyFill="1" applyBorder="1" applyAlignment="1" applyProtection="1">
      <alignment horizontal="center"/>
      <protection locked="0"/>
    </xf>
    <xf numFmtId="0" fontId="35" fillId="25" borderId="151" xfId="46" applyFill="1" applyBorder="1" applyProtection="1"/>
    <xf numFmtId="0" fontId="21" fillId="4" borderId="164" xfId="40" applyFont="1" applyFill="1" applyBorder="1" applyAlignment="1" applyProtection="1">
      <alignment horizontal="center"/>
    </xf>
    <xf numFmtId="0" fontId="21" fillId="4" borderId="165" xfId="40" applyFont="1" applyFill="1" applyBorder="1" applyProtection="1"/>
    <xf numFmtId="1" fontId="21" fillId="0" borderId="166" xfId="40" applyNumberFormat="1" applyFont="1" applyFill="1" applyBorder="1" applyAlignment="1" applyProtection="1">
      <alignment horizontal="center"/>
      <protection locked="0"/>
    </xf>
    <xf numFmtId="0" fontId="21" fillId="0" borderId="167" xfId="40" applyFont="1" applyFill="1" applyBorder="1" applyAlignment="1" applyProtection="1">
      <alignment horizontal="center"/>
      <protection locked="0"/>
    </xf>
    <xf numFmtId="0" fontId="33" fillId="25" borderId="151" xfId="50" applyFill="1" applyBorder="1" applyAlignment="1" applyProtection="1">
      <alignment horizontal="left" vertical="center" wrapText="1"/>
    </xf>
    <xf numFmtId="1" fontId="21" fillId="4" borderId="168" xfId="40" applyNumberFormat="1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1" fontId="23" fillId="4" borderId="163" xfId="40" applyNumberFormat="1" applyFont="1" applyFill="1" applyBorder="1" applyAlignment="1" applyProtection="1">
      <alignment horizontal="center"/>
    </xf>
    <xf numFmtId="0" fontId="21" fillId="4" borderId="168" xfId="40" applyFont="1" applyFill="1" applyBorder="1" applyProtection="1"/>
    <xf numFmtId="0" fontId="21" fillId="4" borderId="158" xfId="40" applyFont="1" applyFill="1" applyBorder="1" applyProtection="1"/>
    <xf numFmtId="0" fontId="21" fillId="4" borderId="156" xfId="40" applyFont="1" applyFill="1" applyBorder="1" applyProtection="1"/>
    <xf numFmtId="0" fontId="21" fillId="4" borderId="157" xfId="40" applyFont="1" applyFill="1" applyBorder="1" applyProtection="1"/>
    <xf numFmtId="1" fontId="21" fillId="4" borderId="165" xfId="40" applyNumberFormat="1" applyFont="1" applyFill="1" applyBorder="1" applyAlignment="1" applyProtection="1">
      <alignment horizontal="center"/>
    </xf>
    <xf numFmtId="1" fontId="21" fillId="4" borderId="170" xfId="40" applyNumberFormat="1" applyFont="1" applyFill="1" applyBorder="1" applyAlignment="1" applyProtection="1">
      <alignment horizontal="center"/>
    </xf>
    <xf numFmtId="0" fontId="45" fillId="0" borderId="172" xfId="46" applyFont="1" applyFill="1" applyBorder="1" applyAlignment="1" applyProtection="1">
      <alignment vertical="center"/>
      <protection locked="0"/>
    </xf>
    <xf numFmtId="0" fontId="45" fillId="0" borderId="172" xfId="51" applyFont="1" applyBorder="1" applyAlignment="1">
      <alignment horizontal="center" vertical="center"/>
    </xf>
    <xf numFmtId="0" fontId="45" fillId="0" borderId="83" xfId="46" applyFont="1" applyFill="1" applyBorder="1" applyAlignment="1" applyProtection="1">
      <alignment horizontal="center" vertical="center"/>
      <protection locked="0"/>
    </xf>
    <xf numFmtId="0" fontId="45" fillId="0" borderId="83" xfId="40" applyFont="1" applyFill="1" applyBorder="1" applyAlignment="1" applyProtection="1">
      <alignment horizontal="center" vertical="center"/>
      <protection locked="0"/>
    </xf>
    <xf numFmtId="0" fontId="21" fillId="0" borderId="174" xfId="46" applyFont="1" applyFill="1" applyBorder="1" applyAlignment="1" applyProtection="1">
      <alignment horizontal="center" vertical="center"/>
      <protection locked="0"/>
    </xf>
    <xf numFmtId="0" fontId="21" fillId="0" borderId="175" xfId="46" applyFont="1" applyFill="1" applyBorder="1" applyAlignment="1" applyProtection="1">
      <alignment horizontal="center" vertical="center"/>
      <protection locked="0"/>
    </xf>
    <xf numFmtId="0" fontId="30" fillId="30" borderId="83" xfId="40" applyFont="1" applyFill="1" applyBorder="1" applyAlignment="1" applyProtection="1">
      <alignment horizontal="center"/>
    </xf>
    <xf numFmtId="0" fontId="30" fillId="30" borderId="176" xfId="40" applyFont="1" applyFill="1" applyBorder="1" applyAlignment="1" applyProtection="1">
      <alignment horizontal="center"/>
    </xf>
    <xf numFmtId="0" fontId="21" fillId="0" borderId="177" xfId="0" applyFont="1" applyFill="1" applyBorder="1" applyAlignment="1">
      <alignment horizontal="left" vertical="center"/>
    </xf>
    <xf numFmtId="1" fontId="21" fillId="0" borderId="139" xfId="40" applyNumberFormat="1" applyFont="1" applyFill="1" applyBorder="1" applyAlignment="1" applyProtection="1">
      <alignment horizontal="center"/>
      <protection locked="0"/>
    </xf>
    <xf numFmtId="1" fontId="21" fillId="0" borderId="11" xfId="40" applyNumberFormat="1" applyFont="1" applyFill="1" applyBorder="1" applyAlignment="1" applyProtection="1">
      <alignment horizontal="center"/>
      <protection locked="0"/>
    </xf>
    <xf numFmtId="1" fontId="21" fillId="0" borderId="140" xfId="40" applyNumberFormat="1" applyFont="1" applyFill="1" applyBorder="1" applyAlignment="1" applyProtection="1">
      <alignment horizontal="center"/>
      <protection locked="0"/>
    </xf>
    <xf numFmtId="1" fontId="21" fillId="0" borderId="138" xfId="40" applyNumberFormat="1" applyFont="1" applyFill="1" applyBorder="1" applyAlignment="1" applyProtection="1">
      <alignment horizontal="center"/>
      <protection locked="0"/>
    </xf>
    <xf numFmtId="1" fontId="21" fillId="0" borderId="130" xfId="40" applyNumberFormat="1" applyFont="1" applyFill="1" applyBorder="1" applyAlignment="1" applyProtection="1">
      <alignment horizontal="center"/>
      <protection locked="0"/>
    </xf>
    <xf numFmtId="1" fontId="21" fillId="0" borderId="90" xfId="40" applyNumberFormat="1" applyFont="1" applyFill="1" applyBorder="1" applyAlignment="1" applyProtection="1">
      <alignment horizontal="center"/>
      <protection locked="0"/>
    </xf>
    <xf numFmtId="0" fontId="30" fillId="30" borderId="178" xfId="40" applyFont="1" applyFill="1" applyBorder="1" applyAlignment="1" applyProtection="1">
      <alignment horizontal="center" vertical="center"/>
      <protection locked="0"/>
    </xf>
    <xf numFmtId="0" fontId="21" fillId="0" borderId="179" xfId="40" applyFont="1" applyFill="1" applyBorder="1" applyAlignment="1" applyProtection="1">
      <protection locked="0"/>
    </xf>
    <xf numFmtId="0" fontId="21" fillId="0" borderId="180" xfId="39" applyNumberFormat="1" applyFont="1" applyFill="1" applyBorder="1" applyAlignment="1" applyProtection="1">
      <alignment horizontal="center"/>
      <protection locked="0"/>
    </xf>
    <xf numFmtId="0" fontId="21" fillId="0" borderId="181" xfId="39" applyNumberFormat="1" applyFont="1" applyFill="1" applyBorder="1" applyAlignment="1" applyProtection="1">
      <alignment horizontal="center"/>
      <protection locked="0"/>
    </xf>
    <xf numFmtId="0" fontId="21" fillId="0" borderId="166" xfId="39" applyNumberFormat="1" applyFont="1" applyBorder="1" applyAlignment="1" applyProtection="1">
      <alignment horizontal="center"/>
      <protection locked="0"/>
    </xf>
    <xf numFmtId="0" fontId="21" fillId="0" borderId="180" xfId="39" applyNumberFormat="1" applyFont="1" applyBorder="1" applyAlignment="1" applyProtection="1">
      <alignment horizontal="center"/>
      <protection locked="0"/>
    </xf>
    <xf numFmtId="0" fontId="21" fillId="0" borderId="181" xfId="39" applyNumberFormat="1" applyFont="1" applyBorder="1" applyAlignment="1" applyProtection="1">
      <alignment horizontal="center"/>
      <protection locked="0"/>
    </xf>
    <xf numFmtId="1" fontId="21" fillId="4" borderId="180" xfId="40" applyNumberFormat="1" applyFont="1" applyFill="1" applyBorder="1" applyAlignment="1" applyProtection="1">
      <alignment horizontal="center"/>
    </xf>
    <xf numFmtId="0" fontId="27" fillId="4" borderId="182" xfId="40" applyFont="1" applyFill="1" applyBorder="1" applyAlignment="1" applyProtection="1">
      <alignment horizontal="left"/>
    </xf>
    <xf numFmtId="0" fontId="27" fillId="4" borderId="183" xfId="40" applyFont="1" applyFill="1" applyBorder="1" applyProtection="1"/>
    <xf numFmtId="0" fontId="26" fillId="4" borderId="184" xfId="40" applyFont="1" applyFill="1" applyBorder="1" applyAlignment="1" applyProtection="1">
      <alignment horizontal="center"/>
    </xf>
    <xf numFmtId="0" fontId="46" fillId="0" borderId="172" xfId="51" applyFont="1" applyFill="1" applyBorder="1" applyAlignment="1">
      <alignment horizontal="center" vertical="center"/>
    </xf>
    <xf numFmtId="0" fontId="45" fillId="31" borderId="187" xfId="40" applyFont="1" applyFill="1" applyBorder="1" applyAlignment="1" applyProtection="1">
      <alignment vertical="center"/>
      <protection locked="0"/>
    </xf>
    <xf numFmtId="0" fontId="45" fillId="31" borderId="172" xfId="40" applyFont="1" applyFill="1" applyBorder="1" applyAlignment="1" applyProtection="1">
      <alignment vertical="center"/>
      <protection locked="0"/>
    </xf>
    <xf numFmtId="0" fontId="45" fillId="0" borderId="171" xfId="51" applyFont="1" applyBorder="1" applyAlignment="1">
      <alignment horizontal="center" vertical="center"/>
    </xf>
    <xf numFmtId="0" fontId="45" fillId="0" borderId="172" xfId="40" applyFont="1" applyFill="1" applyBorder="1" applyAlignment="1" applyProtection="1">
      <alignment vertical="center"/>
      <protection locked="0"/>
    </xf>
    <xf numFmtId="0" fontId="45" fillId="0" borderId="187" xfId="46" applyFont="1" applyFill="1" applyBorder="1" applyAlignment="1" applyProtection="1">
      <alignment vertical="center"/>
      <protection locked="0"/>
    </xf>
    <xf numFmtId="0" fontId="45" fillId="31" borderId="172" xfId="40" applyFont="1" applyFill="1" applyBorder="1" applyAlignment="1" applyProtection="1">
      <alignment horizontal="left" vertical="center"/>
      <protection locked="0"/>
    </xf>
    <xf numFmtId="0" fontId="45" fillId="0" borderId="67" xfId="46" applyFont="1" applyFill="1" applyBorder="1" applyAlignment="1" applyProtection="1">
      <alignment vertical="center"/>
      <protection locked="0"/>
    </xf>
    <xf numFmtId="0" fontId="45" fillId="0" borderId="68" xfId="40" applyFont="1" applyFill="1" applyBorder="1" applyAlignment="1" applyProtection="1">
      <alignment vertical="center"/>
      <protection locked="0"/>
    </xf>
    <xf numFmtId="0" fontId="45" fillId="0" borderId="68" xfId="46" applyFont="1" applyFill="1" applyBorder="1" applyAlignment="1" applyProtection="1">
      <alignment vertical="center"/>
      <protection locked="0"/>
    </xf>
    <xf numFmtId="0" fontId="45" fillId="0" borderId="145" xfId="51" applyFont="1" applyBorder="1" applyAlignment="1">
      <alignment horizontal="center" vertical="center"/>
    </xf>
    <xf numFmtId="0" fontId="45" fillId="31" borderId="42" xfId="40" applyFont="1" applyFill="1" applyBorder="1" applyAlignment="1" applyProtection="1">
      <alignment vertical="center"/>
      <protection locked="0"/>
    </xf>
    <xf numFmtId="0" fontId="45" fillId="0" borderId="42" xfId="46" applyFont="1" applyFill="1" applyBorder="1" applyAlignment="1" applyProtection="1">
      <alignment vertical="center"/>
      <protection locked="0"/>
    </xf>
    <xf numFmtId="0" fontId="45" fillId="0" borderId="42" xfId="51" applyFont="1" applyBorder="1" applyAlignment="1">
      <alignment horizontal="center" vertical="center"/>
    </xf>
    <xf numFmtId="0" fontId="45" fillId="31" borderId="187" xfId="40" applyFont="1" applyFill="1" applyBorder="1" applyAlignment="1" applyProtection="1">
      <alignment vertical="center" wrapText="1"/>
      <protection locked="0"/>
    </xf>
    <xf numFmtId="0" fontId="45" fillId="0" borderId="172" xfId="40" applyFont="1" applyFill="1" applyBorder="1" applyAlignment="1" applyProtection="1">
      <alignment horizontal="left" vertical="center"/>
      <protection locked="0"/>
    </xf>
    <xf numFmtId="0" fontId="45" fillId="0" borderId="68" xfId="40" applyFont="1" applyFill="1" applyBorder="1" applyAlignment="1" applyProtection="1">
      <alignment horizontal="left" vertical="center"/>
      <protection locked="0"/>
    </xf>
    <xf numFmtId="0" fontId="46" fillId="0" borderId="172" xfId="51" applyFont="1" applyFill="1" applyBorder="1" applyAlignment="1">
      <alignment horizontal="center"/>
    </xf>
    <xf numFmtId="0" fontId="45" fillId="0" borderId="187" xfId="46" applyFont="1" applyFill="1" applyBorder="1" applyAlignment="1" applyProtection="1">
      <alignment horizontal="left" vertical="center"/>
      <protection locked="0"/>
    </xf>
    <xf numFmtId="0" fontId="45" fillId="31" borderId="172" xfId="50" applyFont="1" applyFill="1" applyBorder="1" applyAlignment="1">
      <alignment horizontal="left" vertical="center"/>
    </xf>
    <xf numFmtId="0" fontId="45" fillId="0" borderId="172" xfId="46" applyFont="1" applyFill="1" applyBorder="1" applyAlignment="1" applyProtection="1">
      <alignment horizontal="left" vertical="center"/>
      <protection locked="0"/>
    </xf>
    <xf numFmtId="0" fontId="45" fillId="0" borderId="171" xfId="51" applyFont="1" applyBorder="1" applyAlignment="1">
      <alignment horizontal="center"/>
    </xf>
    <xf numFmtId="0" fontId="45" fillId="31" borderId="187" xfId="46" applyFont="1" applyFill="1" applyBorder="1" applyAlignment="1" applyProtection="1">
      <alignment horizontal="left" vertical="center"/>
      <protection locked="0"/>
    </xf>
    <xf numFmtId="0" fontId="45" fillId="31" borderId="67" xfId="46" applyFont="1" applyFill="1" applyBorder="1" applyAlignment="1" applyProtection="1">
      <alignment horizontal="left" vertical="center"/>
      <protection locked="0"/>
    </xf>
    <xf numFmtId="0" fontId="45" fillId="31" borderId="68" xfId="40" applyFont="1" applyFill="1" applyBorder="1" applyAlignment="1" applyProtection="1">
      <alignment horizontal="left" vertical="center"/>
      <protection locked="0"/>
    </xf>
    <xf numFmtId="0" fontId="45" fillId="0" borderId="68" xfId="46" applyFont="1" applyFill="1" applyBorder="1" applyAlignment="1" applyProtection="1">
      <alignment horizontal="left" vertical="center"/>
      <protection locked="0"/>
    </xf>
    <xf numFmtId="0" fontId="45" fillId="0" borderId="145" xfId="51" applyFont="1" applyBorder="1" applyAlignment="1">
      <alignment horizontal="center"/>
    </xf>
    <xf numFmtId="0" fontId="45" fillId="0" borderId="187" xfId="51" applyFont="1" applyFill="1" applyBorder="1" applyAlignment="1" applyProtection="1">
      <alignment horizontal="center"/>
      <protection locked="0"/>
    </xf>
    <xf numFmtId="0" fontId="45" fillId="0" borderId="172" xfId="51" applyFont="1" applyFill="1" applyBorder="1" applyAlignment="1" applyProtection="1">
      <alignment horizontal="left"/>
      <protection locked="0"/>
    </xf>
    <xf numFmtId="0" fontId="45" fillId="0" borderId="172" xfId="51" applyFont="1" applyFill="1" applyBorder="1" applyAlignment="1" applyProtection="1">
      <alignment horizontal="center"/>
      <protection locked="0"/>
    </xf>
    <xf numFmtId="0" fontId="45" fillId="0" borderId="187" xfId="51" applyFont="1" applyFill="1" applyBorder="1" applyAlignment="1" applyProtection="1">
      <alignment horizontal="center" vertical="center" wrapText="1"/>
      <protection locked="0"/>
    </xf>
    <xf numFmtId="0" fontId="45" fillId="0" borderId="172" xfId="51" applyFont="1" applyFill="1" applyBorder="1" applyAlignment="1" applyProtection="1">
      <alignment horizontal="left" wrapText="1"/>
      <protection locked="0"/>
    </xf>
    <xf numFmtId="0" fontId="45" fillId="0" borderId="172" xfId="51" applyFont="1" applyFill="1" applyBorder="1" applyAlignment="1" applyProtection="1">
      <alignment horizontal="center" wrapText="1"/>
      <protection locked="0"/>
    </xf>
    <xf numFmtId="0" fontId="45" fillId="0" borderId="172" xfId="51" applyFont="1" applyFill="1" applyBorder="1" applyAlignment="1" applyProtection="1">
      <alignment horizontal="left" vertical="center" wrapText="1"/>
      <protection locked="0"/>
    </xf>
    <xf numFmtId="0" fontId="45" fillId="0" borderId="172" xfId="51" applyFont="1" applyFill="1" applyBorder="1" applyAlignment="1" applyProtection="1">
      <alignment horizontal="center" vertical="center" wrapText="1"/>
      <protection locked="0"/>
    </xf>
    <xf numFmtId="0" fontId="45" fillId="0" borderId="187" xfId="51" applyFont="1" applyFill="1" applyBorder="1" applyAlignment="1" applyProtection="1">
      <alignment horizontal="center" wrapText="1"/>
      <protection locked="0"/>
    </xf>
    <xf numFmtId="0" fontId="45" fillId="0" borderId="67" xfId="51" applyFont="1" applyFill="1" applyBorder="1" applyAlignment="1" applyProtection="1">
      <alignment horizontal="center" wrapText="1"/>
      <protection locked="0"/>
    </xf>
    <xf numFmtId="0" fontId="45" fillId="0" borderId="68" xfId="51" applyFont="1" applyFill="1" applyBorder="1" applyAlignment="1" applyProtection="1">
      <alignment horizontal="left" wrapText="1"/>
      <protection locked="0"/>
    </xf>
    <xf numFmtId="0" fontId="45" fillId="0" borderId="68" xfId="51" applyFont="1" applyFill="1" applyBorder="1" applyAlignment="1" applyProtection="1">
      <alignment horizontal="center" wrapText="1"/>
      <protection locked="0"/>
    </xf>
    <xf numFmtId="0" fontId="16" fillId="30" borderId="193" xfId="40" applyFill="1" applyBorder="1"/>
    <xf numFmtId="0" fontId="16" fillId="0" borderId="193" xfId="40" applyBorder="1"/>
    <xf numFmtId="0" fontId="16" fillId="30" borderId="36" xfId="40" applyFill="1" applyBorder="1"/>
    <xf numFmtId="0" fontId="21" fillId="31" borderId="194" xfId="40" applyFont="1" applyFill="1" applyBorder="1" applyAlignment="1" applyProtection="1">
      <alignment horizontal="center"/>
    </xf>
    <xf numFmtId="0" fontId="21" fillId="0" borderId="160" xfId="39" applyNumberFormat="1" applyFont="1" applyFill="1" applyBorder="1" applyAlignment="1" applyProtection="1">
      <alignment horizontal="center"/>
      <protection locked="0"/>
    </xf>
    <xf numFmtId="0" fontId="21" fillId="0" borderId="171" xfId="40" applyFont="1" applyFill="1" applyBorder="1" applyAlignment="1" applyProtection="1">
      <protection locked="0"/>
    </xf>
    <xf numFmtId="0" fontId="21" fillId="33" borderId="197" xfId="0" applyFont="1" applyFill="1" applyBorder="1" applyAlignment="1">
      <alignment horizontal="center" vertical="center" wrapText="1"/>
    </xf>
    <xf numFmtId="0" fontId="21" fillId="33" borderId="196" xfId="0" applyFont="1" applyFill="1" applyBorder="1" applyAlignment="1">
      <alignment horizontal="center" vertical="center" wrapText="1"/>
    </xf>
    <xf numFmtId="0" fontId="21" fillId="33" borderId="198" xfId="0" applyFont="1" applyFill="1" applyBorder="1" applyAlignment="1">
      <alignment horizontal="center" vertical="center" wrapText="1"/>
    </xf>
    <xf numFmtId="0" fontId="21" fillId="4" borderId="197" xfId="0" applyFont="1" applyFill="1" applyBorder="1" applyAlignment="1">
      <alignment horizontal="center" vertical="center" wrapText="1"/>
    </xf>
    <xf numFmtId="0" fontId="21" fillId="4" borderId="196" xfId="0" applyFont="1" applyFill="1" applyBorder="1" applyAlignment="1">
      <alignment horizontal="center" vertical="center" wrapText="1"/>
    </xf>
    <xf numFmtId="0" fontId="21" fillId="4" borderId="198" xfId="0" applyFont="1" applyFill="1" applyBorder="1" applyAlignment="1">
      <alignment horizontal="center" vertical="center" wrapText="1"/>
    </xf>
    <xf numFmtId="0" fontId="30" fillId="30" borderId="194" xfId="40" applyFont="1" applyFill="1" applyBorder="1" applyAlignment="1" applyProtection="1">
      <alignment horizontal="center" vertical="center"/>
      <protection locked="0"/>
    </xf>
    <xf numFmtId="0" fontId="21" fillId="0" borderId="199" xfId="40" applyFont="1" applyBorder="1" applyAlignment="1">
      <alignment horizontal="left" vertical="center"/>
    </xf>
    <xf numFmtId="1" fontId="21" fillId="4" borderId="181" xfId="40" applyNumberFormat="1" applyFont="1" applyFill="1" applyBorder="1" applyAlignment="1" applyProtection="1">
      <alignment horizontal="center"/>
    </xf>
    <xf numFmtId="0" fontId="29" fillId="0" borderId="193" xfId="40" applyFont="1" applyBorder="1"/>
    <xf numFmtId="0" fontId="16" fillId="0" borderId="193" xfId="40" applyFont="1" applyBorder="1"/>
    <xf numFmtId="1" fontId="21" fillId="4" borderId="206" xfId="40" applyNumberFormat="1" applyFont="1" applyFill="1" applyBorder="1" applyAlignment="1" applyProtection="1">
      <alignment horizontal="center"/>
    </xf>
    <xf numFmtId="0" fontId="26" fillId="25" borderId="207" xfId="46" applyFont="1" applyFill="1" applyBorder="1" applyProtection="1"/>
    <xf numFmtId="0" fontId="21" fillId="0" borderId="199" xfId="40" applyFont="1" applyFill="1" applyBorder="1" applyAlignment="1" applyProtection="1">
      <protection locked="0"/>
    </xf>
    <xf numFmtId="1" fontId="21" fillId="4" borderId="208" xfId="40" applyNumberFormat="1" applyFont="1" applyFill="1" applyBorder="1" applyAlignment="1" applyProtection="1">
      <alignment horizontal="center" vertical="center" shrinkToFit="1"/>
    </xf>
    <xf numFmtId="0" fontId="27" fillId="4" borderId="209" xfId="40" applyFont="1" applyFill="1" applyBorder="1" applyProtection="1"/>
    <xf numFmtId="0" fontId="26" fillId="4" borderId="181" xfId="40" applyFont="1" applyFill="1" applyBorder="1" applyAlignment="1" applyProtection="1">
      <alignment horizontal="center"/>
    </xf>
    <xf numFmtId="0" fontId="21" fillId="4" borderId="201" xfId="0" applyFont="1" applyFill="1" applyBorder="1" applyAlignment="1" applyProtection="1">
      <alignment horizontal="center" vertical="center" wrapText="1"/>
    </xf>
    <xf numFmtId="0" fontId="21" fillId="4" borderId="202" xfId="40" applyFont="1" applyFill="1" applyBorder="1" applyProtection="1"/>
    <xf numFmtId="0" fontId="21" fillId="0" borderId="180" xfId="40" applyFont="1" applyFill="1" applyBorder="1" applyAlignment="1" applyProtection="1">
      <alignment horizontal="center"/>
      <protection locked="0"/>
    </xf>
    <xf numFmtId="1" fontId="21" fillId="0" borderId="180" xfId="40" applyNumberFormat="1" applyFont="1" applyFill="1" applyBorder="1" applyAlignment="1" applyProtection="1">
      <alignment horizontal="center"/>
      <protection locked="0"/>
    </xf>
    <xf numFmtId="0" fontId="35" fillId="0" borderId="157" xfId="46" applyBorder="1"/>
    <xf numFmtId="0" fontId="21" fillId="0" borderId="162" xfId="40" applyFont="1" applyFill="1" applyBorder="1" applyAlignment="1" applyProtection="1">
      <alignment horizontal="center"/>
      <protection locked="0"/>
    </xf>
    <xf numFmtId="0" fontId="38" fillId="25" borderId="151" xfId="49" applyFill="1" applyBorder="1" applyAlignment="1" applyProtection="1">
      <alignment horizontal="left" vertical="center" wrapText="1"/>
    </xf>
    <xf numFmtId="1" fontId="23" fillId="4" borderId="208" xfId="40" applyNumberFormat="1" applyFont="1" applyFill="1" applyBorder="1" applyAlignment="1" applyProtection="1">
      <alignment horizontal="center"/>
    </xf>
    <xf numFmtId="0" fontId="21" fillId="0" borderId="210" xfId="46" applyFont="1" applyFill="1" applyBorder="1" applyAlignment="1" applyProtection="1">
      <alignment horizontal="center" vertical="center"/>
      <protection locked="0"/>
    </xf>
    <xf numFmtId="0" fontId="21" fillId="25" borderId="211" xfId="40" applyFont="1" applyFill="1" applyBorder="1" applyAlignment="1" applyProtection="1">
      <alignment horizontal="center"/>
    </xf>
    <xf numFmtId="0" fontId="21" fillId="0" borderId="212" xfId="40" applyFont="1" applyFill="1" applyBorder="1" applyAlignment="1" applyProtection="1">
      <protection locked="0"/>
    </xf>
    <xf numFmtId="0" fontId="21" fillId="0" borderId="206" xfId="39" applyNumberFormat="1" applyFont="1" applyFill="1" applyBorder="1" applyAlignment="1" applyProtection="1">
      <alignment horizontal="center"/>
      <protection locked="0"/>
    </xf>
    <xf numFmtId="1" fontId="21" fillId="4" borderId="213" xfId="40" applyNumberFormat="1" applyFont="1" applyFill="1" applyBorder="1" applyAlignment="1" applyProtection="1">
      <alignment horizontal="center"/>
    </xf>
    <xf numFmtId="0" fontId="21" fillId="0" borderId="214" xfId="39" applyNumberFormat="1" applyFont="1" applyFill="1" applyBorder="1" applyAlignment="1" applyProtection="1">
      <alignment horizontal="center"/>
      <protection locked="0"/>
    </xf>
    <xf numFmtId="0" fontId="21" fillId="0" borderId="215" xfId="39" applyNumberFormat="1" applyFont="1" applyBorder="1" applyAlignment="1" applyProtection="1">
      <alignment horizontal="center"/>
      <protection locked="0"/>
    </xf>
    <xf numFmtId="0" fontId="21" fillId="0" borderId="206" xfId="39" applyNumberFormat="1" applyFont="1" applyBorder="1" applyAlignment="1" applyProtection="1">
      <alignment horizontal="center"/>
      <protection locked="0"/>
    </xf>
    <xf numFmtId="0" fontId="21" fillId="0" borderId="216" xfId="39" applyNumberFormat="1" applyFont="1" applyBorder="1" applyAlignment="1" applyProtection="1">
      <alignment horizontal="center"/>
      <protection locked="0"/>
    </xf>
    <xf numFmtId="0" fontId="21" fillId="0" borderId="214" xfId="39" applyNumberFormat="1" applyFont="1" applyBorder="1" applyAlignment="1" applyProtection="1">
      <alignment horizontal="center"/>
      <protection locked="0"/>
    </xf>
    <xf numFmtId="0" fontId="21" fillId="0" borderId="213" xfId="39" applyNumberFormat="1" applyFont="1" applyBorder="1" applyAlignment="1" applyProtection="1">
      <alignment horizontal="center"/>
      <protection locked="0"/>
    </xf>
    <xf numFmtId="1" fontId="21" fillId="4" borderId="217" xfId="40" applyNumberFormat="1" applyFont="1" applyFill="1" applyBorder="1" applyAlignment="1" applyProtection="1">
      <alignment horizontal="center"/>
    </xf>
    <xf numFmtId="1" fontId="21" fillId="4" borderId="218" xfId="40" applyNumberFormat="1" applyFont="1" applyFill="1" applyBorder="1" applyAlignment="1" applyProtection="1">
      <alignment horizontal="center"/>
    </xf>
    <xf numFmtId="1" fontId="21" fillId="4" borderId="219" xfId="40" applyNumberFormat="1" applyFont="1" applyFill="1" applyBorder="1" applyAlignment="1" applyProtection="1">
      <alignment horizontal="center"/>
    </xf>
    <xf numFmtId="1" fontId="21" fillId="4" borderId="220" xfId="40" applyNumberFormat="1" applyFont="1" applyFill="1" applyBorder="1" applyAlignment="1" applyProtection="1">
      <alignment horizontal="center" vertical="center" shrinkToFit="1"/>
    </xf>
    <xf numFmtId="0" fontId="21" fillId="0" borderId="221" xfId="39" applyNumberFormat="1" applyFont="1" applyBorder="1" applyAlignment="1" applyProtection="1">
      <alignment horizontal="center"/>
      <protection locked="0"/>
    </xf>
    <xf numFmtId="0" fontId="21" fillId="0" borderId="221" xfId="39" applyNumberFormat="1" applyFont="1" applyFill="1" applyBorder="1" applyAlignment="1" applyProtection="1">
      <alignment horizontal="center"/>
      <protection locked="0"/>
    </xf>
    <xf numFmtId="0" fontId="21" fillId="0" borderId="216" xfId="39" applyNumberFormat="1" applyFont="1" applyFill="1" applyBorder="1" applyAlignment="1" applyProtection="1">
      <alignment horizontal="center"/>
      <protection locked="0"/>
    </xf>
    <xf numFmtId="0" fontId="30" fillId="30" borderId="193" xfId="40" applyFont="1" applyFill="1" applyBorder="1" applyAlignment="1" applyProtection="1">
      <alignment horizontal="center" vertical="center"/>
      <protection locked="0"/>
    </xf>
    <xf numFmtId="0" fontId="21" fillId="0" borderId="222" xfId="46" applyFont="1" applyFill="1" applyBorder="1" applyAlignment="1" applyProtection="1">
      <alignment horizontal="center" vertical="center"/>
      <protection locked="0"/>
    </xf>
    <xf numFmtId="0" fontId="21" fillId="25" borderId="223" xfId="40" applyFont="1" applyFill="1" applyBorder="1" applyAlignment="1" applyProtection="1">
      <alignment horizontal="center"/>
    </xf>
    <xf numFmtId="0" fontId="21" fillId="0" borderId="212" xfId="40" applyFont="1" applyFill="1" applyBorder="1" applyAlignment="1" applyProtection="1">
      <alignment horizontal="left" vertical="center"/>
      <protection locked="0"/>
    </xf>
    <xf numFmtId="0" fontId="21" fillId="31" borderId="222" xfId="46" applyFont="1" applyFill="1" applyBorder="1" applyAlignment="1" applyProtection="1">
      <alignment horizontal="center" vertical="center"/>
      <protection locked="0"/>
    </xf>
    <xf numFmtId="0" fontId="21" fillId="31" borderId="212" xfId="40" applyFont="1" applyFill="1" applyBorder="1" applyAlignment="1" applyProtection="1">
      <alignment horizontal="left" vertical="center"/>
      <protection locked="0"/>
    </xf>
    <xf numFmtId="0" fontId="21" fillId="0" borderId="224" xfId="46" applyFont="1" applyFill="1" applyBorder="1" applyAlignment="1" applyProtection="1">
      <alignment horizontal="center" vertical="center"/>
      <protection locked="0"/>
    </xf>
    <xf numFmtId="1" fontId="21" fillId="0" borderId="225" xfId="40" applyNumberFormat="1" applyFont="1" applyFill="1" applyBorder="1" applyAlignment="1" applyProtection="1">
      <alignment horizontal="center"/>
      <protection locked="0"/>
    </xf>
    <xf numFmtId="0" fontId="21" fillId="0" borderId="226" xfId="40" applyFont="1" applyFill="1" applyBorder="1" applyAlignment="1" applyProtection="1">
      <alignment horizontal="center"/>
      <protection locked="0"/>
    </xf>
    <xf numFmtId="0" fontId="38" fillId="25" borderId="227" xfId="49" applyFill="1" applyBorder="1" applyAlignment="1" applyProtection="1">
      <alignment horizontal="left" vertical="center" wrapText="1"/>
    </xf>
    <xf numFmtId="0" fontId="35" fillId="25" borderId="222" xfId="46" applyFill="1" applyBorder="1" applyProtection="1"/>
    <xf numFmtId="0" fontId="35" fillId="25" borderId="227" xfId="46" applyFill="1" applyBorder="1" applyProtection="1"/>
    <xf numFmtId="0" fontId="35" fillId="25" borderId="228" xfId="46" applyFill="1" applyBorder="1" applyProtection="1"/>
    <xf numFmtId="1" fontId="23" fillId="25" borderId="227" xfId="46" applyNumberFormat="1" applyFont="1" applyFill="1" applyBorder="1" applyAlignment="1" applyProtection="1">
      <alignment horizontal="center" vertical="center"/>
    </xf>
    <xf numFmtId="0" fontId="21" fillId="25" borderId="210" xfId="46" applyFont="1" applyFill="1" applyBorder="1" applyAlignment="1" applyProtection="1">
      <alignment horizontal="left"/>
    </xf>
    <xf numFmtId="0" fontId="30" fillId="25" borderId="223" xfId="46" applyFont="1" applyFill="1" applyBorder="1" applyAlignment="1" applyProtection="1">
      <alignment horizontal="center"/>
    </xf>
    <xf numFmtId="0" fontId="21" fillId="25" borderId="223" xfId="46" applyFont="1" applyFill="1" applyBorder="1" applyProtection="1"/>
    <xf numFmtId="1" fontId="21" fillId="4" borderId="231" xfId="40" applyNumberFormat="1" applyFont="1" applyFill="1" applyBorder="1" applyAlignment="1" applyProtection="1">
      <alignment horizontal="center"/>
    </xf>
    <xf numFmtId="0" fontId="21" fillId="4" borderId="231" xfId="40" applyFont="1" applyFill="1" applyBorder="1" applyProtection="1"/>
    <xf numFmtId="0" fontId="30" fillId="25" borderId="223" xfId="46" applyFont="1" applyFill="1" applyBorder="1" applyProtection="1"/>
    <xf numFmtId="0" fontId="21" fillId="4" borderId="232" xfId="40" applyFont="1" applyFill="1" applyBorder="1" applyAlignment="1" applyProtection="1">
      <alignment horizontal="left"/>
    </xf>
    <xf numFmtId="0" fontId="30" fillId="4" borderId="233" xfId="40" applyFont="1" applyFill="1" applyBorder="1" applyAlignment="1" applyProtection="1">
      <alignment horizontal="center"/>
    </xf>
    <xf numFmtId="0" fontId="21" fillId="4" borderId="233" xfId="40" applyFont="1" applyFill="1" applyBorder="1" applyProtection="1"/>
    <xf numFmtId="1" fontId="21" fillId="4" borderId="234" xfId="40" applyNumberFormat="1" applyFont="1" applyFill="1" applyBorder="1" applyAlignment="1" applyProtection="1">
      <alignment horizontal="center"/>
    </xf>
    <xf numFmtId="1" fontId="21" fillId="4" borderId="235" xfId="40" applyNumberFormat="1" applyFont="1" applyFill="1" applyBorder="1" applyAlignment="1" applyProtection="1">
      <alignment horizontal="center"/>
    </xf>
    <xf numFmtId="1" fontId="21" fillId="4" borderId="236" xfId="40" applyNumberFormat="1" applyFont="1" applyFill="1" applyBorder="1" applyAlignment="1" applyProtection="1">
      <alignment horizontal="center"/>
    </xf>
    <xf numFmtId="1" fontId="21" fillId="4" borderId="237" xfId="40" applyNumberFormat="1" applyFont="1" applyFill="1" applyBorder="1" applyAlignment="1" applyProtection="1">
      <alignment horizontal="center"/>
    </xf>
    <xf numFmtId="1" fontId="21" fillId="4" borderId="238" xfId="40" applyNumberFormat="1" applyFont="1" applyFill="1" applyBorder="1" applyAlignment="1" applyProtection="1">
      <alignment horizontal="center"/>
    </xf>
    <xf numFmtId="1" fontId="23" fillId="4" borderId="239" xfId="40" applyNumberFormat="1" applyFont="1" applyFill="1" applyBorder="1" applyAlignment="1" applyProtection="1">
      <alignment horizontal="center"/>
    </xf>
    <xf numFmtId="0" fontId="29" fillId="0" borderId="211" xfId="40" applyFont="1" applyBorder="1"/>
    <xf numFmtId="0" fontId="16" fillId="0" borderId="211" xfId="40" applyFont="1" applyBorder="1"/>
    <xf numFmtId="0" fontId="39" fillId="25" borderId="245" xfId="46" applyFont="1" applyFill="1" applyBorder="1" applyAlignment="1" applyProtection="1">
      <alignment horizontal="center" textRotation="90"/>
    </xf>
    <xf numFmtId="0" fontId="39" fillId="25" borderId="245" xfId="46" applyFont="1" applyFill="1" applyBorder="1" applyAlignment="1" applyProtection="1">
      <alignment horizontal="center" textRotation="90" wrapText="1"/>
    </xf>
    <xf numFmtId="0" fontId="39" fillId="25" borderId="247" xfId="46" applyFont="1" applyFill="1" applyBorder="1" applyAlignment="1" applyProtection="1">
      <alignment horizontal="center" textRotation="90" wrapText="1"/>
    </xf>
    <xf numFmtId="1" fontId="21" fillId="4" borderId="249" xfId="40" applyNumberFormat="1" applyFont="1" applyFill="1" applyBorder="1" applyAlignment="1" applyProtection="1">
      <alignment horizontal="center"/>
    </xf>
    <xf numFmtId="0" fontId="21" fillId="30" borderId="194" xfId="40" applyFont="1" applyFill="1" applyBorder="1" applyAlignment="1" applyProtection="1">
      <alignment horizontal="center" vertical="center"/>
      <protection locked="0"/>
    </xf>
    <xf numFmtId="0" fontId="21" fillId="31" borderId="86" xfId="50" applyFont="1" applyFill="1" applyBorder="1" applyAlignment="1">
      <alignment horizontal="left" vertical="center"/>
    </xf>
    <xf numFmtId="0" fontId="21" fillId="31" borderId="212" xfId="50" applyFont="1" applyFill="1" applyBorder="1" applyAlignment="1">
      <alignment horizontal="left" vertical="center"/>
    </xf>
    <xf numFmtId="0" fontId="21" fillId="0" borderId="168" xfId="39" applyNumberFormat="1" applyFont="1" applyBorder="1" applyAlignment="1" applyProtection="1">
      <alignment horizontal="center"/>
      <protection locked="0"/>
    </xf>
    <xf numFmtId="0" fontId="21" fillId="30" borderId="211" xfId="40" applyFont="1" applyFill="1" applyBorder="1" applyAlignment="1" applyProtection="1">
      <alignment horizontal="center" vertical="center"/>
      <protection locked="0"/>
    </xf>
    <xf numFmtId="0" fontId="21" fillId="0" borderId="250" xfId="46" applyFont="1" applyFill="1" applyBorder="1" applyAlignment="1" applyProtection="1">
      <alignment horizontal="center" vertical="center"/>
      <protection locked="0"/>
    </xf>
    <xf numFmtId="1" fontId="21" fillId="0" borderId="215" xfId="40" applyNumberFormat="1" applyFont="1" applyFill="1" applyBorder="1" applyAlignment="1" applyProtection="1">
      <alignment horizontal="center"/>
      <protection locked="0"/>
    </xf>
    <xf numFmtId="0" fontId="21" fillId="0" borderId="212" xfId="40" applyFont="1" applyFill="1" applyBorder="1" applyAlignment="1" applyProtection="1">
      <alignment horizontal="center"/>
      <protection locked="0"/>
    </xf>
    <xf numFmtId="0" fontId="27" fillId="26" borderId="264" xfId="46" applyFont="1" applyFill="1" applyBorder="1" applyAlignment="1" applyProtection="1">
      <alignment horizontal="left"/>
    </xf>
    <xf numFmtId="1" fontId="26" fillId="26" borderId="265" xfId="46" applyNumberFormat="1" applyFont="1" applyFill="1" applyBorder="1" applyAlignment="1" applyProtection="1">
      <alignment horizontal="center"/>
    </xf>
    <xf numFmtId="0" fontId="26" fillId="25" borderId="108" xfId="46" applyFont="1" applyFill="1" applyBorder="1" applyAlignment="1" applyProtection="1">
      <alignment horizontal="center"/>
    </xf>
    <xf numFmtId="0" fontId="26" fillId="25" borderId="91" xfId="46" applyFont="1" applyFill="1" applyBorder="1" applyProtection="1"/>
    <xf numFmtId="0" fontId="21" fillId="0" borderId="266" xfId="46" applyFont="1" applyFill="1" applyBorder="1" applyAlignment="1" applyProtection="1">
      <alignment horizontal="center" vertical="center"/>
      <protection locked="0"/>
    </xf>
    <xf numFmtId="0" fontId="21" fillId="31" borderId="267" xfId="46" applyFont="1" applyFill="1" applyBorder="1" applyAlignment="1" applyProtection="1">
      <alignment horizontal="center" vertical="center"/>
      <protection locked="0"/>
    </xf>
    <xf numFmtId="0" fontId="21" fillId="0" borderId="268" xfId="46" applyFont="1" applyFill="1" applyBorder="1" applyAlignment="1" applyProtection="1">
      <alignment horizontal="center" vertical="center"/>
      <protection locked="0"/>
    </xf>
    <xf numFmtId="1" fontId="21" fillId="4" borderId="269" xfId="40" applyNumberFormat="1" applyFont="1" applyFill="1" applyBorder="1" applyAlignment="1" applyProtection="1">
      <alignment horizontal="center" vertical="center" shrinkToFit="1"/>
    </xf>
    <xf numFmtId="0" fontId="27" fillId="4" borderId="270" xfId="40" applyFont="1" applyFill="1" applyBorder="1" applyAlignment="1" applyProtection="1">
      <alignment horizontal="left"/>
    </xf>
    <xf numFmtId="1" fontId="26" fillId="25" borderId="265" xfId="46" applyNumberFormat="1" applyFont="1" applyFill="1" applyBorder="1" applyAlignment="1" applyProtection="1">
      <alignment horizontal="center"/>
    </xf>
    <xf numFmtId="0" fontId="27" fillId="25" borderId="264" xfId="46" applyFont="1" applyFill="1" applyBorder="1" applyAlignment="1" applyProtection="1">
      <alignment horizontal="left"/>
    </xf>
    <xf numFmtId="0" fontId="23" fillId="25" borderId="108" xfId="46" applyFont="1" applyFill="1" applyBorder="1" applyAlignment="1" applyProtection="1">
      <alignment horizontal="center"/>
    </xf>
    <xf numFmtId="0" fontId="21" fillId="0" borderId="267" xfId="46" applyFont="1" applyFill="1" applyBorder="1" applyAlignment="1" applyProtection="1">
      <alignment horizontal="center" vertical="center"/>
      <protection locked="0"/>
    </xf>
    <xf numFmtId="0" fontId="21" fillId="0" borderId="246" xfId="40" applyFont="1" applyFill="1" applyBorder="1" applyAlignment="1" applyProtection="1">
      <protection locked="0"/>
    </xf>
    <xf numFmtId="0" fontId="21" fillId="25" borderId="264" xfId="46" applyFont="1" applyFill="1" applyBorder="1" applyAlignment="1" applyProtection="1">
      <alignment horizontal="left" vertical="center" wrapText="1"/>
    </xf>
    <xf numFmtId="0" fontId="21" fillId="25" borderId="265" xfId="46" applyFont="1" applyFill="1" applyBorder="1" applyAlignment="1" applyProtection="1">
      <alignment horizontal="center"/>
    </xf>
    <xf numFmtId="0" fontId="21" fillId="0" borderId="271" xfId="46" applyFont="1" applyFill="1" applyBorder="1" applyAlignment="1" applyProtection="1">
      <alignment horizontal="center" vertical="center"/>
      <protection locked="0"/>
    </xf>
    <xf numFmtId="0" fontId="35" fillId="25" borderId="272" xfId="46" applyFill="1" applyBorder="1" applyProtection="1"/>
    <xf numFmtId="0" fontId="21" fillId="0" borderId="273" xfId="46" applyFont="1" applyFill="1" applyBorder="1" applyAlignment="1" applyProtection="1">
      <alignment horizontal="center"/>
      <protection locked="0"/>
    </xf>
    <xf numFmtId="0" fontId="35" fillId="25" borderId="274" xfId="46" applyFill="1" applyBorder="1" applyProtection="1"/>
    <xf numFmtId="0" fontId="21" fillId="25" borderId="266" xfId="46" applyFont="1" applyFill="1" applyBorder="1" applyAlignment="1" applyProtection="1">
      <alignment horizontal="left"/>
    </xf>
    <xf numFmtId="0" fontId="21" fillId="4" borderId="275" xfId="40" applyFont="1" applyFill="1" applyBorder="1" applyAlignment="1" applyProtection="1">
      <alignment horizontal="left"/>
    </xf>
    <xf numFmtId="0" fontId="30" fillId="4" borderId="276" xfId="40" applyFont="1" applyFill="1" applyBorder="1" applyAlignment="1" applyProtection="1">
      <alignment horizontal="center"/>
    </xf>
    <xf numFmtId="0" fontId="21" fillId="4" borderId="276" xfId="40" applyFont="1" applyFill="1" applyBorder="1" applyProtection="1"/>
    <xf numFmtId="1" fontId="21" fillId="4" borderId="277" xfId="40" applyNumberFormat="1" applyFont="1" applyFill="1" applyBorder="1" applyAlignment="1" applyProtection="1">
      <alignment horizontal="center"/>
    </xf>
    <xf numFmtId="1" fontId="21" fillId="4" borderId="278" xfId="40" applyNumberFormat="1" applyFont="1" applyFill="1" applyBorder="1" applyAlignment="1" applyProtection="1">
      <alignment horizontal="center"/>
    </xf>
    <xf numFmtId="1" fontId="21" fillId="4" borderId="279" xfId="40" applyNumberFormat="1" applyFont="1" applyFill="1" applyBorder="1" applyAlignment="1" applyProtection="1">
      <alignment horizontal="center"/>
    </xf>
    <xf numFmtId="1" fontId="21" fillId="4" borderId="280" xfId="40" applyNumberFormat="1" applyFont="1" applyFill="1" applyBorder="1" applyAlignment="1" applyProtection="1">
      <alignment horizontal="center"/>
    </xf>
    <xf numFmtId="1" fontId="21" fillId="4" borderId="281" xfId="40" applyNumberFormat="1" applyFont="1" applyFill="1" applyBorder="1" applyAlignment="1" applyProtection="1">
      <alignment horizontal="center"/>
    </xf>
    <xf numFmtId="1" fontId="23" fillId="4" borderId="282" xfId="40" applyNumberFormat="1" applyFont="1" applyFill="1" applyBorder="1" applyAlignment="1" applyProtection="1">
      <alignment horizontal="center"/>
    </xf>
    <xf numFmtId="0" fontId="21" fillId="0" borderId="210" xfId="40" applyFont="1" applyFill="1" applyBorder="1" applyAlignment="1" applyProtection="1">
      <alignment horizontal="center" vertical="center"/>
      <protection locked="0"/>
    </xf>
    <xf numFmtId="0" fontId="30" fillId="30" borderId="194" xfId="40" applyFont="1" applyFill="1" applyBorder="1" applyAlignment="1" applyProtection="1">
      <alignment horizontal="center" vertical="center"/>
    </xf>
    <xf numFmtId="0" fontId="30" fillId="30" borderId="211" xfId="40" applyFont="1" applyFill="1" applyBorder="1" applyAlignment="1" applyProtection="1">
      <alignment horizontal="center" vertical="center"/>
    </xf>
    <xf numFmtId="0" fontId="30" fillId="25" borderId="211" xfId="40" applyFont="1" applyFill="1" applyBorder="1" applyAlignment="1" applyProtection="1">
      <alignment horizontal="center" vertical="center"/>
    </xf>
    <xf numFmtId="0" fontId="30" fillId="30" borderId="211" xfId="40" applyFont="1" applyFill="1" applyBorder="1" applyAlignment="1" applyProtection="1">
      <alignment horizontal="center" vertical="center"/>
      <protection locked="0"/>
    </xf>
    <xf numFmtId="0" fontId="30" fillId="30" borderId="78" xfId="40" applyFont="1" applyFill="1" applyBorder="1" applyAlignment="1" applyProtection="1">
      <alignment horizontal="center" vertical="center"/>
      <protection locked="0"/>
    </xf>
    <xf numFmtId="0" fontId="48" fillId="0" borderId="215" xfId="39" applyNumberFormat="1" applyFont="1" applyBorder="1" applyAlignment="1" applyProtection="1">
      <alignment horizontal="center"/>
      <protection locked="0"/>
    </xf>
    <xf numFmtId="0" fontId="21" fillId="31" borderId="210" xfId="40" applyFont="1" applyFill="1" applyBorder="1" applyAlignment="1" applyProtection="1">
      <alignment horizontal="center" vertical="center"/>
      <protection locked="0"/>
    </xf>
    <xf numFmtId="0" fontId="27" fillId="4" borderId="285" xfId="40" applyFont="1" applyFill="1" applyBorder="1" applyProtection="1"/>
    <xf numFmtId="0" fontId="30" fillId="32" borderId="223" xfId="0" applyFont="1" applyFill="1" applyBorder="1" applyAlignment="1" applyProtection="1">
      <alignment horizontal="center" vertical="center"/>
      <protection locked="0"/>
    </xf>
    <xf numFmtId="0" fontId="21" fillId="0" borderId="242" xfId="40" applyFont="1" applyFill="1" applyBorder="1" applyAlignment="1" applyProtection="1">
      <alignment horizontal="left"/>
      <protection locked="0"/>
    </xf>
    <xf numFmtId="0" fontId="21" fillId="0" borderId="286" xfId="46" applyFont="1" applyFill="1" applyBorder="1" applyAlignment="1" applyProtection="1">
      <alignment horizontal="center" vertical="center"/>
      <protection locked="0"/>
    </xf>
    <xf numFmtId="0" fontId="21" fillId="0" borderId="212" xfId="40" applyFont="1" applyBorder="1" applyAlignment="1">
      <alignment horizontal="left" vertical="center"/>
    </xf>
    <xf numFmtId="0" fontId="21" fillId="0" borderId="199" xfId="40" applyFont="1" applyFill="1" applyBorder="1" applyAlignment="1" applyProtection="1">
      <alignment horizontal="center"/>
      <protection locked="0"/>
    </xf>
    <xf numFmtId="0" fontId="33" fillId="25" borderId="227" xfId="50" applyFill="1" applyBorder="1" applyAlignment="1" applyProtection="1">
      <alignment horizontal="left" vertical="center" wrapText="1"/>
    </xf>
    <xf numFmtId="0" fontId="34" fillId="0" borderId="211" xfId="40" applyFont="1" applyBorder="1"/>
    <xf numFmtId="0" fontId="30" fillId="31" borderId="210" xfId="40" applyFont="1" applyFill="1" applyBorder="1" applyAlignment="1" applyProtection="1">
      <alignment horizontal="center" vertical="center"/>
      <protection locked="0"/>
    </xf>
    <xf numFmtId="0" fontId="30" fillId="31" borderId="287" xfId="40" applyFont="1" applyFill="1" applyBorder="1" applyAlignment="1" applyProtection="1">
      <alignment horizontal="center" vertical="center"/>
      <protection locked="0"/>
    </xf>
    <xf numFmtId="0" fontId="30" fillId="0" borderId="210" xfId="40" applyFont="1" applyFill="1" applyBorder="1" applyAlignment="1" applyProtection="1">
      <alignment horizontal="center" vertical="center"/>
      <protection locked="0"/>
    </xf>
    <xf numFmtId="0" fontId="21" fillId="0" borderId="212" xfId="40" applyFont="1" applyFill="1" applyBorder="1" applyAlignment="1" applyProtection="1">
      <alignment horizontal="left"/>
      <protection locked="0"/>
    </xf>
    <xf numFmtId="0" fontId="30" fillId="0" borderId="246" xfId="40" applyFont="1" applyBorder="1" applyAlignment="1">
      <alignment horizontal="left" vertical="center"/>
    </xf>
    <xf numFmtId="164" fontId="23" fillId="4" borderId="288" xfId="26" applyFont="1" applyFill="1" applyBorder="1" applyAlignment="1" applyProtection="1">
      <alignment horizontal="center" vertical="center"/>
    </xf>
    <xf numFmtId="0" fontId="45" fillId="0" borderId="187" xfId="46" applyFont="1" applyFill="1" applyBorder="1" applyAlignment="1" applyProtection="1">
      <alignment horizontal="left" vertical="center"/>
      <protection locked="0"/>
    </xf>
    <xf numFmtId="0" fontId="23" fillId="4" borderId="296" xfId="40" applyFont="1" applyFill="1" applyBorder="1" applyAlignment="1" applyProtection="1">
      <alignment horizontal="center" textRotation="90" wrapText="1"/>
    </xf>
    <xf numFmtId="0" fontId="23" fillId="4" borderId="292" xfId="40" applyFont="1" applyFill="1" applyBorder="1" applyAlignment="1" applyProtection="1">
      <alignment horizontal="center" textRotation="90"/>
    </xf>
    <xf numFmtId="0" fontId="23" fillId="4" borderId="292" xfId="40" applyFont="1" applyFill="1" applyBorder="1" applyAlignment="1" applyProtection="1">
      <alignment horizontal="center" textRotation="90" wrapText="1"/>
    </xf>
    <xf numFmtId="0" fontId="23" fillId="4" borderId="297" xfId="40" applyFont="1" applyFill="1" applyBorder="1" applyAlignment="1" applyProtection="1">
      <alignment horizontal="center" textRotation="90" wrapText="1"/>
    </xf>
    <xf numFmtId="0" fontId="21" fillId="31" borderId="298" xfId="40" applyFont="1" applyFill="1" applyBorder="1" applyAlignment="1" applyProtection="1">
      <alignment horizontal="center" vertical="center"/>
      <protection locked="0"/>
    </xf>
    <xf numFmtId="0" fontId="21" fillId="31" borderId="299" xfId="40" applyFont="1" applyFill="1" applyBorder="1" applyAlignment="1" applyProtection="1">
      <protection locked="0"/>
    </xf>
    <xf numFmtId="0" fontId="21" fillId="0" borderId="290" xfId="39" applyNumberFormat="1" applyFont="1" applyFill="1" applyBorder="1" applyAlignment="1" applyProtection="1">
      <alignment horizontal="center"/>
      <protection locked="0"/>
    </xf>
    <xf numFmtId="1" fontId="21" fillId="4" borderId="289" xfId="40" applyNumberFormat="1" applyFont="1" applyFill="1" applyBorder="1" applyAlignment="1" applyProtection="1">
      <alignment horizontal="center"/>
    </xf>
    <xf numFmtId="0" fontId="21" fillId="0" borderId="300" xfId="39" applyNumberFormat="1" applyFont="1" applyFill="1" applyBorder="1" applyAlignment="1" applyProtection="1">
      <alignment horizontal="center"/>
      <protection locked="0"/>
    </xf>
    <xf numFmtId="0" fontId="21" fillId="0" borderId="291" xfId="39" applyNumberFormat="1" applyFont="1" applyBorder="1" applyAlignment="1" applyProtection="1">
      <alignment horizontal="center"/>
      <protection locked="0"/>
    </xf>
    <xf numFmtId="0" fontId="21" fillId="0" borderId="290" xfId="39" applyNumberFormat="1" applyFont="1" applyBorder="1" applyAlignment="1" applyProtection="1">
      <alignment horizontal="center"/>
      <protection locked="0"/>
    </xf>
    <xf numFmtId="0" fontId="21" fillId="0" borderId="301" xfId="39" applyNumberFormat="1" applyFont="1" applyBorder="1" applyAlignment="1" applyProtection="1">
      <alignment horizontal="center"/>
      <protection locked="0"/>
    </xf>
    <xf numFmtId="0" fontId="21" fillId="0" borderId="300" xfId="39" applyNumberFormat="1" applyFont="1" applyBorder="1" applyAlignment="1" applyProtection="1">
      <alignment horizontal="center"/>
      <protection locked="0"/>
    </xf>
    <xf numFmtId="0" fontId="21" fillId="0" borderId="289" xfId="39" applyNumberFormat="1" applyFont="1" applyBorder="1" applyAlignment="1" applyProtection="1">
      <alignment horizontal="center"/>
      <protection locked="0"/>
    </xf>
    <xf numFmtId="0" fontId="21" fillId="0" borderId="302" xfId="39" applyNumberFormat="1" applyFont="1" applyBorder="1" applyAlignment="1" applyProtection="1">
      <alignment horizontal="center"/>
      <protection locked="0"/>
    </xf>
    <xf numFmtId="1" fontId="21" fillId="4" borderId="303" xfId="40" applyNumberFormat="1" applyFont="1" applyFill="1" applyBorder="1" applyAlignment="1" applyProtection="1">
      <alignment horizontal="center"/>
    </xf>
    <xf numFmtId="1" fontId="21" fillId="4" borderId="290" xfId="40" applyNumberFormat="1" applyFont="1" applyFill="1" applyBorder="1" applyAlignment="1" applyProtection="1">
      <alignment horizontal="center"/>
    </xf>
    <xf numFmtId="1" fontId="21" fillId="4" borderId="304" xfId="40" applyNumberFormat="1" applyFont="1" applyFill="1" applyBorder="1" applyAlignment="1" applyProtection="1">
      <alignment horizontal="center" vertical="center" shrinkToFit="1"/>
    </xf>
    <xf numFmtId="0" fontId="21" fillId="31" borderId="305" xfId="40" applyFont="1" applyFill="1" applyBorder="1" applyAlignment="1" applyProtection="1">
      <alignment horizontal="center"/>
    </xf>
    <xf numFmtId="0" fontId="21" fillId="31" borderId="306" xfId="40" applyFont="1" applyFill="1" applyBorder="1" applyAlignment="1" applyProtection="1">
      <alignment horizontal="center" vertical="center"/>
      <protection locked="0"/>
    </xf>
    <xf numFmtId="0" fontId="21" fillId="31" borderId="307" xfId="40" applyFont="1" applyFill="1" applyBorder="1" applyAlignment="1" applyProtection="1">
      <alignment horizontal="center"/>
    </xf>
    <xf numFmtId="0" fontId="21" fillId="0" borderId="306" xfId="46" applyFont="1" applyFill="1" applyBorder="1" applyAlignment="1" applyProtection="1">
      <alignment horizontal="center" vertical="center"/>
      <protection locked="0"/>
    </xf>
    <xf numFmtId="0" fontId="21" fillId="31" borderId="308" xfId="40" applyFont="1" applyFill="1" applyBorder="1" applyAlignment="1" applyProtection="1">
      <protection locked="0"/>
    </xf>
    <xf numFmtId="0" fontId="21" fillId="0" borderId="291" xfId="39" applyNumberFormat="1" applyFont="1" applyFill="1" applyBorder="1" applyAlignment="1" applyProtection="1">
      <alignment horizontal="center"/>
      <protection locked="0"/>
    </xf>
    <xf numFmtId="0" fontId="21" fillId="0" borderId="298" xfId="40" applyFont="1" applyFill="1" applyBorder="1" applyAlignment="1" applyProtection="1">
      <alignment horizontal="center" vertical="center"/>
      <protection locked="0"/>
    </xf>
    <xf numFmtId="0" fontId="21" fillId="0" borderId="289" xfId="39" applyNumberFormat="1" applyFont="1" applyFill="1" applyBorder="1" applyAlignment="1" applyProtection="1">
      <alignment horizontal="center"/>
      <protection locked="0"/>
    </xf>
    <xf numFmtId="0" fontId="21" fillId="31" borderId="308" xfId="0" applyFont="1" applyFill="1" applyBorder="1"/>
    <xf numFmtId="0" fontId="21" fillId="0" borderId="306" xfId="40" applyFont="1" applyFill="1" applyBorder="1" applyAlignment="1" applyProtection="1">
      <alignment horizontal="center" vertical="center"/>
      <protection locked="0"/>
    </xf>
    <xf numFmtId="0" fontId="21" fillId="0" borderId="301" xfId="39" applyNumberFormat="1" applyFont="1" applyFill="1" applyBorder="1" applyAlignment="1" applyProtection="1">
      <alignment horizontal="center"/>
      <protection locked="0"/>
    </xf>
    <xf numFmtId="0" fontId="21" fillId="0" borderId="308" xfId="40" applyFont="1" applyFill="1" applyBorder="1" applyAlignment="1" applyProtection="1">
      <protection locked="0"/>
    </xf>
    <xf numFmtId="0" fontId="21" fillId="0" borderId="299" xfId="40" applyFont="1" applyFill="1" applyBorder="1" applyAlignment="1" applyProtection="1">
      <protection locked="0"/>
    </xf>
    <xf numFmtId="0" fontId="21" fillId="0" borderId="293" xfId="39" applyNumberFormat="1" applyFont="1" applyBorder="1" applyAlignment="1" applyProtection="1">
      <alignment horizontal="center"/>
      <protection locked="0"/>
    </xf>
    <xf numFmtId="0" fontId="21" fillId="0" borderId="292" xfId="39" applyNumberFormat="1" applyFont="1" applyBorder="1" applyAlignment="1" applyProtection="1">
      <alignment horizontal="center"/>
      <protection locked="0"/>
    </xf>
    <xf numFmtId="0" fontId="21" fillId="0" borderId="309" xfId="39" applyNumberFormat="1" applyFont="1" applyBorder="1" applyAlignment="1" applyProtection="1">
      <alignment horizontal="center"/>
      <protection locked="0"/>
    </xf>
    <xf numFmtId="0" fontId="27" fillId="4" borderId="310" xfId="40" applyFont="1" applyFill="1" applyBorder="1" applyAlignment="1" applyProtection="1">
      <alignment horizontal="left"/>
    </xf>
    <xf numFmtId="0" fontId="27" fillId="4" borderId="292" xfId="40" applyFont="1" applyFill="1" applyBorder="1" applyProtection="1"/>
    <xf numFmtId="0" fontId="21" fillId="25" borderId="307" xfId="40" applyFont="1" applyFill="1" applyBorder="1" applyAlignment="1" applyProtection="1">
      <alignment horizontal="center"/>
    </xf>
    <xf numFmtId="0" fontId="21" fillId="30" borderId="290" xfId="39" applyNumberFormat="1" applyFont="1" applyFill="1" applyBorder="1" applyAlignment="1" applyProtection="1">
      <alignment horizontal="center"/>
      <protection locked="0"/>
    </xf>
    <xf numFmtId="1" fontId="21" fillId="0" borderId="291" xfId="40" applyNumberFormat="1" applyFont="1" applyFill="1" applyBorder="1" applyAlignment="1" applyProtection="1">
      <alignment horizontal="center"/>
      <protection locked="0"/>
    </xf>
    <xf numFmtId="1" fontId="21" fillId="0" borderId="289" xfId="40" applyNumberFormat="1" applyFont="1" applyFill="1" applyBorder="1" applyAlignment="1" applyProtection="1">
      <alignment horizontal="center"/>
      <protection locked="0"/>
    </xf>
    <xf numFmtId="0" fontId="21" fillId="4" borderId="289" xfId="40" applyFont="1" applyFill="1" applyBorder="1" applyAlignment="1" applyProtection="1">
      <alignment horizontal="center"/>
    </xf>
    <xf numFmtId="1" fontId="21" fillId="0" borderId="302" xfId="40" applyNumberFormat="1" applyFont="1" applyFill="1" applyBorder="1" applyAlignment="1" applyProtection="1">
      <alignment horizontal="center"/>
      <protection locked="0"/>
    </xf>
    <xf numFmtId="0" fontId="21" fillId="33" borderId="289" xfId="40" applyFont="1" applyFill="1" applyBorder="1" applyAlignment="1" applyProtection="1">
      <alignment horizontal="center"/>
    </xf>
    <xf numFmtId="0" fontId="21" fillId="0" borderId="308" xfId="40" applyFont="1" applyFill="1" applyBorder="1" applyAlignment="1" applyProtection="1">
      <alignment horizontal="left" vertical="center"/>
      <protection locked="0"/>
    </xf>
    <xf numFmtId="0" fontId="30" fillId="30" borderId="307" xfId="40" applyFont="1" applyFill="1" applyBorder="1" applyAlignment="1" applyProtection="1">
      <alignment horizontal="center"/>
      <protection locked="0"/>
    </xf>
    <xf numFmtId="1" fontId="21" fillId="0" borderId="297" xfId="40" applyNumberFormat="1" applyFont="1" applyFill="1" applyBorder="1" applyAlignment="1" applyProtection="1">
      <alignment horizontal="center"/>
      <protection locked="0"/>
    </xf>
    <xf numFmtId="0" fontId="30" fillId="30" borderId="311" xfId="40" applyFont="1" applyFill="1" applyBorder="1" applyAlignment="1" applyProtection="1">
      <alignment horizontal="center"/>
    </xf>
    <xf numFmtId="0" fontId="21" fillId="0" borderId="312" xfId="0" applyFont="1" applyFill="1" applyBorder="1" applyAlignment="1">
      <alignment horizontal="left" vertical="center"/>
    </xf>
    <xf numFmtId="1" fontId="21" fillId="0" borderId="290" xfId="40" applyNumberFormat="1" applyFont="1" applyFill="1" applyBorder="1" applyAlignment="1" applyProtection="1">
      <alignment horizontal="center"/>
      <protection locked="0"/>
    </xf>
    <xf numFmtId="1" fontId="21" fillId="0" borderId="304" xfId="40" applyNumberFormat="1" applyFont="1" applyFill="1" applyBorder="1" applyAlignment="1" applyProtection="1">
      <alignment horizontal="center"/>
      <protection locked="0"/>
    </xf>
    <xf numFmtId="0" fontId="21" fillId="0" borderId="314" xfId="46" applyFont="1" applyFill="1" applyBorder="1" applyAlignment="1" applyProtection="1">
      <alignment horizontal="center" vertical="center"/>
      <protection locked="0"/>
    </xf>
    <xf numFmtId="0" fontId="30" fillId="30" borderId="315" xfId="40" applyFont="1" applyFill="1" applyBorder="1" applyAlignment="1" applyProtection="1">
      <alignment horizontal="center"/>
    </xf>
    <xf numFmtId="0" fontId="21" fillId="0" borderId="315" xfId="0" applyFont="1" applyFill="1" applyBorder="1" applyAlignment="1">
      <alignment horizontal="left" vertical="center"/>
    </xf>
    <xf numFmtId="0" fontId="21" fillId="0" borderId="298" xfId="0" applyFont="1" applyBorder="1" applyAlignment="1">
      <alignment horizontal="center" vertical="center"/>
    </xf>
    <xf numFmtId="0" fontId="30" fillId="25" borderId="307" xfId="40" applyFont="1" applyFill="1" applyBorder="1" applyAlignment="1" applyProtection="1">
      <alignment horizontal="center"/>
    </xf>
    <xf numFmtId="0" fontId="21" fillId="0" borderId="316" xfId="39" applyNumberFormat="1" applyFont="1" applyFill="1" applyBorder="1" applyAlignment="1" applyProtection="1">
      <alignment horizontal="center"/>
      <protection locked="0"/>
    </xf>
    <xf numFmtId="0" fontId="21" fillId="0" borderId="146" xfId="0" applyFont="1" applyFill="1" applyBorder="1" applyAlignment="1">
      <alignment horizontal="left" vertical="center"/>
    </xf>
    <xf numFmtId="0" fontId="21" fillId="0" borderId="317" xfId="39" applyNumberFormat="1" applyFont="1" applyFill="1" applyBorder="1" applyAlignment="1" applyProtection="1">
      <alignment horizontal="center"/>
      <protection locked="0"/>
    </xf>
    <xf numFmtId="1" fontId="21" fillId="4" borderId="318" xfId="40" applyNumberFormat="1" applyFont="1" applyFill="1" applyBorder="1" applyAlignment="1" applyProtection="1">
      <alignment horizontal="center"/>
    </xf>
    <xf numFmtId="0" fontId="21" fillId="0" borderId="319" xfId="39" applyNumberFormat="1" applyFont="1" applyFill="1" applyBorder="1" applyAlignment="1" applyProtection="1">
      <alignment horizontal="center"/>
      <protection locked="0"/>
    </xf>
    <xf numFmtId="0" fontId="21" fillId="0" borderId="320" xfId="39" applyNumberFormat="1" applyFont="1" applyFill="1" applyBorder="1" applyAlignment="1" applyProtection="1">
      <alignment horizontal="center"/>
      <protection locked="0"/>
    </xf>
    <xf numFmtId="0" fontId="21" fillId="0" borderId="319" xfId="39" applyNumberFormat="1" applyFont="1" applyBorder="1" applyAlignment="1" applyProtection="1">
      <alignment horizontal="center"/>
      <protection locked="0"/>
    </xf>
    <xf numFmtId="0" fontId="21" fillId="0" borderId="321" xfId="39" applyNumberFormat="1" applyFont="1" applyBorder="1" applyAlignment="1" applyProtection="1">
      <alignment horizontal="center"/>
      <protection locked="0"/>
    </xf>
    <xf numFmtId="0" fontId="21" fillId="0" borderId="322" xfId="39" applyNumberFormat="1" applyFont="1" applyBorder="1" applyAlignment="1" applyProtection="1">
      <alignment horizontal="center"/>
      <protection locked="0"/>
    </xf>
    <xf numFmtId="0" fontId="21" fillId="0" borderId="323" xfId="39" applyNumberFormat="1" applyFont="1" applyBorder="1" applyAlignment="1" applyProtection="1">
      <alignment horizontal="center"/>
      <protection locked="0"/>
    </xf>
    <xf numFmtId="0" fontId="21" fillId="0" borderId="320" xfId="39" applyNumberFormat="1" applyFont="1" applyBorder="1" applyAlignment="1" applyProtection="1">
      <alignment horizontal="center"/>
      <protection locked="0"/>
    </xf>
    <xf numFmtId="0" fontId="30" fillId="30" borderId="307" xfId="40" applyFont="1" applyFill="1" applyBorder="1" applyAlignment="1" applyProtection="1">
      <alignment horizontal="center"/>
    </xf>
    <xf numFmtId="0" fontId="21" fillId="0" borderId="327" xfId="0" applyFont="1" applyFill="1" applyBorder="1" applyAlignment="1">
      <alignment horizontal="left" vertical="center"/>
    </xf>
    <xf numFmtId="1" fontId="21" fillId="0" borderId="323" xfId="40" applyNumberFormat="1" applyFont="1" applyFill="1" applyBorder="1" applyAlignment="1" applyProtection="1">
      <alignment horizontal="center"/>
      <protection locked="0"/>
    </xf>
    <xf numFmtId="1" fontId="21" fillId="0" borderId="318" xfId="40" applyNumberFormat="1" applyFont="1" applyFill="1" applyBorder="1" applyAlignment="1" applyProtection="1">
      <alignment horizontal="center"/>
      <protection locked="0"/>
    </xf>
    <xf numFmtId="1" fontId="21" fillId="0" borderId="325" xfId="40" applyNumberFormat="1" applyFont="1" applyFill="1" applyBorder="1" applyAlignment="1" applyProtection="1">
      <alignment horizontal="center"/>
      <protection locked="0"/>
    </xf>
    <xf numFmtId="1" fontId="21" fillId="0" borderId="319" xfId="40" applyNumberFormat="1" applyFont="1" applyFill="1" applyBorder="1" applyAlignment="1" applyProtection="1">
      <alignment horizontal="center"/>
      <protection locked="0"/>
    </xf>
    <xf numFmtId="1" fontId="21" fillId="0" borderId="320" xfId="40" applyNumberFormat="1" applyFont="1" applyFill="1" applyBorder="1" applyAlignment="1" applyProtection="1">
      <alignment horizontal="center"/>
      <protection locked="0"/>
    </xf>
    <xf numFmtId="0" fontId="30" fillId="30" borderId="307" xfId="40" applyFont="1" applyFill="1" applyBorder="1" applyAlignment="1" applyProtection="1">
      <alignment horizontal="center" vertical="center"/>
    </xf>
    <xf numFmtId="1" fontId="21" fillId="0" borderId="291" xfId="40" applyNumberFormat="1" applyFont="1" applyFill="1" applyBorder="1" applyAlignment="1" applyProtection="1">
      <alignment horizontal="center" vertical="center"/>
      <protection locked="0"/>
    </xf>
    <xf numFmtId="1" fontId="21" fillId="4" borderId="289" xfId="40" applyNumberFormat="1" applyFont="1" applyFill="1" applyBorder="1" applyAlignment="1" applyProtection="1">
      <alignment horizontal="center" vertical="center"/>
    </xf>
    <xf numFmtId="1" fontId="21" fillId="0" borderId="289" xfId="40" applyNumberFormat="1" applyFont="1" applyFill="1" applyBorder="1" applyAlignment="1" applyProtection="1">
      <alignment horizontal="center" vertical="center"/>
      <protection locked="0"/>
    </xf>
    <xf numFmtId="1" fontId="21" fillId="0" borderId="302" xfId="40" applyNumberFormat="1" applyFont="1" applyFill="1" applyBorder="1" applyAlignment="1" applyProtection="1">
      <alignment horizontal="center" vertical="center"/>
      <protection locked="0"/>
    </xf>
    <xf numFmtId="1" fontId="21" fillId="0" borderId="290" xfId="40" applyNumberFormat="1" applyFont="1" applyFill="1" applyBorder="1" applyAlignment="1" applyProtection="1">
      <alignment horizontal="center" vertical="center"/>
      <protection locked="0"/>
    </xf>
    <xf numFmtId="1" fontId="21" fillId="0" borderId="304" xfId="40" applyNumberFormat="1" applyFont="1" applyFill="1" applyBorder="1" applyAlignment="1" applyProtection="1">
      <alignment horizontal="center" vertical="center"/>
      <protection locked="0"/>
    </xf>
    <xf numFmtId="0" fontId="21" fillId="0" borderId="327" xfId="0" applyFont="1" applyBorder="1" applyAlignment="1">
      <alignment horizontal="left" vertical="center"/>
    </xf>
    <xf numFmtId="0" fontId="30" fillId="25" borderId="307" xfId="40" applyFont="1" applyFill="1" applyBorder="1" applyAlignment="1" applyProtection="1">
      <alignment horizontal="center" vertical="center"/>
    </xf>
    <xf numFmtId="0" fontId="30" fillId="25" borderId="328" xfId="40" applyFont="1" applyFill="1" applyBorder="1" applyAlignment="1" applyProtection="1">
      <alignment horizontal="center"/>
    </xf>
    <xf numFmtId="0" fontId="21" fillId="0" borderId="303" xfId="46" applyFont="1" applyFill="1" applyBorder="1" applyAlignment="1" applyProtection="1">
      <alignment horizontal="center" vertical="center"/>
      <protection locked="0"/>
    </xf>
    <xf numFmtId="1" fontId="23" fillId="4" borderId="314" xfId="40" applyNumberFormat="1" applyFont="1" applyFill="1" applyBorder="1" applyAlignment="1" applyProtection="1">
      <alignment horizontal="left" vertical="center" shrinkToFit="1"/>
    </xf>
    <xf numFmtId="1" fontId="23" fillId="4" borderId="300" xfId="40" applyNumberFormat="1" applyFont="1" applyFill="1" applyBorder="1" applyAlignment="1" applyProtection="1">
      <alignment horizontal="left" vertical="center" shrinkToFit="1"/>
    </xf>
    <xf numFmtId="1" fontId="23" fillId="4" borderId="290" xfId="40" applyNumberFormat="1" applyFont="1" applyFill="1" applyBorder="1" applyAlignment="1" applyProtection="1">
      <alignment horizontal="left" vertical="center" shrinkToFit="1"/>
    </xf>
    <xf numFmtId="164" fontId="23" fillId="4" borderId="313" xfId="26" applyFont="1" applyFill="1" applyBorder="1" applyAlignment="1" applyProtection="1">
      <alignment horizontal="center" vertical="center"/>
    </xf>
    <xf numFmtId="0" fontId="21" fillId="0" borderId="327" xfId="0" applyFont="1" applyBorder="1" applyAlignment="1">
      <alignment horizontal="left" vertical="center" wrapText="1"/>
    </xf>
    <xf numFmtId="0" fontId="21" fillId="4" borderId="303" xfId="40" applyFont="1" applyFill="1" applyBorder="1" applyAlignment="1" applyProtection="1">
      <alignment horizontal="center"/>
    </xf>
    <xf numFmtId="0" fontId="30" fillId="4" borderId="289" xfId="40" applyFont="1" applyFill="1" applyBorder="1" applyAlignment="1" applyProtection="1">
      <alignment horizontal="center"/>
    </xf>
    <xf numFmtId="0" fontId="21" fillId="4" borderId="329" xfId="40" applyFont="1" applyFill="1" applyBorder="1" applyProtection="1"/>
    <xf numFmtId="1" fontId="21" fillId="4" borderId="300" xfId="40" applyNumberFormat="1" applyFont="1" applyFill="1" applyBorder="1" applyAlignment="1" applyProtection="1">
      <alignment horizontal="center"/>
    </xf>
    <xf numFmtId="1" fontId="21" fillId="4" borderId="302" xfId="40" applyNumberFormat="1" applyFont="1" applyFill="1" applyBorder="1" applyAlignment="1" applyProtection="1">
      <alignment horizontal="center"/>
    </xf>
    <xf numFmtId="1" fontId="21" fillId="4" borderId="313" xfId="40" applyNumberFormat="1" applyFont="1" applyFill="1" applyBorder="1" applyAlignment="1" applyProtection="1">
      <alignment horizontal="center"/>
    </xf>
    <xf numFmtId="1" fontId="21" fillId="4" borderId="314" xfId="40" applyNumberFormat="1" applyFont="1" applyFill="1" applyBorder="1" applyAlignment="1" applyProtection="1">
      <alignment horizontal="center"/>
    </xf>
    <xf numFmtId="1" fontId="23" fillId="4" borderId="304" xfId="40" applyNumberFormat="1" applyFont="1" applyFill="1" applyBorder="1" applyAlignment="1" applyProtection="1">
      <alignment horizontal="center" vertical="center"/>
    </xf>
    <xf numFmtId="0" fontId="21" fillId="4" borderId="303" xfId="40" applyFont="1" applyFill="1" applyBorder="1" applyAlignment="1" applyProtection="1">
      <alignment horizontal="left"/>
    </xf>
    <xf numFmtId="0" fontId="30" fillId="4" borderId="289" xfId="40" applyFont="1" applyFill="1" applyBorder="1" applyProtection="1"/>
    <xf numFmtId="0" fontId="21" fillId="4" borderId="300" xfId="40" applyFont="1" applyFill="1" applyBorder="1" applyProtection="1"/>
    <xf numFmtId="0" fontId="21" fillId="4" borderId="290" xfId="40" applyFont="1" applyFill="1" applyBorder="1" applyProtection="1"/>
    <xf numFmtId="0" fontId="21" fillId="4" borderId="313" xfId="40" applyFont="1" applyFill="1" applyBorder="1" applyProtection="1"/>
    <xf numFmtId="0" fontId="21" fillId="4" borderId="314" xfId="40" applyFont="1" applyFill="1" applyBorder="1" applyProtection="1"/>
    <xf numFmtId="0" fontId="21" fillId="4" borderId="330" xfId="40" applyFont="1" applyFill="1" applyBorder="1" applyAlignment="1" applyProtection="1">
      <alignment horizontal="left"/>
    </xf>
    <xf numFmtId="0" fontId="30" fillId="4" borderId="331" xfId="40" applyFont="1" applyFill="1" applyBorder="1" applyAlignment="1" applyProtection="1">
      <alignment horizontal="center"/>
    </xf>
    <xf numFmtId="0" fontId="21" fillId="4" borderId="332" xfId="40" applyFont="1" applyFill="1" applyBorder="1" applyProtection="1"/>
    <xf numFmtId="1" fontId="21" fillId="4" borderId="333" xfId="40" applyNumberFormat="1" applyFont="1" applyFill="1" applyBorder="1" applyAlignment="1" applyProtection="1">
      <alignment horizontal="center"/>
    </xf>
    <xf numFmtId="1" fontId="21" fillId="4" borderId="334" xfId="40" applyNumberFormat="1" applyFont="1" applyFill="1" applyBorder="1" applyAlignment="1" applyProtection="1">
      <alignment horizontal="center"/>
    </xf>
    <xf numFmtId="1" fontId="21" fillId="4" borderId="335" xfId="40" applyNumberFormat="1" applyFont="1" applyFill="1" applyBorder="1" applyAlignment="1" applyProtection="1">
      <alignment horizontal="center"/>
    </xf>
    <xf numFmtId="0" fontId="21" fillId="4" borderId="336" xfId="40" applyFont="1" applyFill="1" applyBorder="1" applyAlignment="1" applyProtection="1">
      <alignment horizontal="left"/>
    </xf>
    <xf numFmtId="0" fontId="30" fillId="4" borderId="337" xfId="40" applyFont="1" applyFill="1" applyBorder="1" applyAlignment="1" applyProtection="1">
      <alignment horizontal="center"/>
    </xf>
    <xf numFmtId="0" fontId="21" fillId="4" borderId="338" xfId="40" applyFont="1" applyFill="1" applyBorder="1" applyProtection="1"/>
    <xf numFmtId="1" fontId="21" fillId="4" borderId="339" xfId="40" applyNumberFormat="1" applyFont="1" applyFill="1" applyBorder="1" applyAlignment="1" applyProtection="1">
      <alignment horizontal="center"/>
    </xf>
    <xf numFmtId="1" fontId="21" fillId="4" borderId="340" xfId="40" applyNumberFormat="1" applyFont="1" applyFill="1" applyBorder="1" applyAlignment="1" applyProtection="1">
      <alignment horizontal="center"/>
    </xf>
    <xf numFmtId="1" fontId="21" fillId="4" borderId="341" xfId="40" applyNumberFormat="1" applyFont="1" applyFill="1" applyBorder="1" applyAlignment="1" applyProtection="1">
      <alignment horizontal="center"/>
    </xf>
    <xf numFmtId="1" fontId="21" fillId="4" borderId="342" xfId="40" applyNumberFormat="1" applyFont="1" applyFill="1" applyBorder="1" applyAlignment="1" applyProtection="1">
      <alignment horizontal="center"/>
    </xf>
    <xf numFmtId="1" fontId="21" fillId="4" borderId="343" xfId="40" applyNumberFormat="1" applyFont="1" applyFill="1" applyBorder="1" applyAlignment="1" applyProtection="1">
      <alignment horizontal="center"/>
    </xf>
    <xf numFmtId="1" fontId="23" fillId="4" borderId="344" xfId="40" applyNumberFormat="1" applyFont="1" applyFill="1" applyBorder="1" applyAlignment="1" applyProtection="1">
      <alignment horizontal="center" vertical="center"/>
    </xf>
    <xf numFmtId="0" fontId="26" fillId="25" borderId="351" xfId="46" applyFont="1" applyFill="1" applyBorder="1" applyAlignment="1" applyProtection="1">
      <alignment horizontal="center"/>
    </xf>
    <xf numFmtId="0" fontId="21" fillId="25" borderId="305" xfId="40" applyFont="1" applyFill="1" applyBorder="1" applyAlignment="1" applyProtection="1">
      <alignment horizontal="center"/>
    </xf>
    <xf numFmtId="1" fontId="21" fillId="4" borderId="330" xfId="40" applyNumberFormat="1" applyFont="1" applyFill="1" applyBorder="1" applyAlignment="1" applyProtection="1">
      <alignment horizontal="center"/>
    </xf>
    <xf numFmtId="1" fontId="21" fillId="4" borderId="331" xfId="40" applyNumberFormat="1" applyFont="1" applyFill="1" applyBorder="1" applyAlignment="1" applyProtection="1">
      <alignment horizontal="center"/>
    </xf>
    <xf numFmtId="1" fontId="21" fillId="4" borderId="352" xfId="40" applyNumberFormat="1" applyFont="1" applyFill="1" applyBorder="1" applyAlignment="1" applyProtection="1">
      <alignment horizontal="center" vertical="center" shrinkToFit="1"/>
    </xf>
    <xf numFmtId="0" fontId="21" fillId="0" borderId="302" xfId="39" applyNumberFormat="1" applyFont="1" applyFill="1" applyBorder="1" applyAlignment="1" applyProtection="1">
      <alignment horizontal="center"/>
      <protection locked="0"/>
    </xf>
    <xf numFmtId="1" fontId="21" fillId="4" borderId="353" xfId="40" applyNumberFormat="1" applyFont="1" applyFill="1" applyBorder="1" applyAlignment="1" applyProtection="1">
      <alignment horizontal="center" vertical="center" shrinkToFit="1"/>
    </xf>
    <xf numFmtId="0" fontId="26" fillId="4" borderId="333" xfId="40" applyFont="1" applyFill="1" applyBorder="1" applyAlignment="1" applyProtection="1">
      <alignment horizontal="center"/>
    </xf>
    <xf numFmtId="0" fontId="21" fillId="0" borderId="354" xfId="46" applyFont="1" applyFill="1" applyBorder="1" applyAlignment="1" applyProtection="1">
      <alignment horizontal="center" vertical="center"/>
      <protection locked="0"/>
    </xf>
    <xf numFmtId="0" fontId="21" fillId="0" borderId="299" xfId="40" applyFont="1" applyFill="1" applyBorder="1" applyAlignment="1" applyProtection="1">
      <alignment horizontal="left" vertical="center"/>
      <protection locked="0"/>
    </xf>
    <xf numFmtId="0" fontId="21" fillId="31" borderId="354" xfId="46" applyFont="1" applyFill="1" applyBorder="1" applyAlignment="1" applyProtection="1">
      <alignment horizontal="center" vertical="center"/>
      <protection locked="0"/>
    </xf>
    <xf numFmtId="0" fontId="21" fillId="31" borderId="299" xfId="40" applyFont="1" applyFill="1" applyBorder="1" applyAlignment="1" applyProtection="1">
      <alignment horizontal="left" vertical="center"/>
      <protection locked="0"/>
    </xf>
    <xf numFmtId="1" fontId="21" fillId="0" borderId="300" xfId="40" applyNumberFormat="1" applyFont="1" applyFill="1" applyBorder="1" applyAlignment="1" applyProtection="1">
      <alignment horizontal="center"/>
      <protection locked="0"/>
    </xf>
    <xf numFmtId="1" fontId="21" fillId="0" borderId="301" xfId="40" applyNumberFormat="1" applyFont="1" applyFill="1" applyBorder="1" applyAlignment="1" applyProtection="1">
      <alignment horizontal="center"/>
      <protection locked="0"/>
    </xf>
    <xf numFmtId="0" fontId="30" fillId="25" borderId="327" xfId="46" applyFont="1" applyFill="1" applyBorder="1" applyProtection="1"/>
    <xf numFmtId="0" fontId="24" fillId="25" borderId="355" xfId="46" applyFont="1" applyFill="1" applyBorder="1" applyAlignment="1" applyProtection="1">
      <alignment horizontal="center"/>
    </xf>
    <xf numFmtId="0" fontId="21" fillId="4" borderId="318" xfId="0" applyFont="1" applyFill="1" applyBorder="1" applyAlignment="1" applyProtection="1">
      <alignment horizontal="center" vertical="center" wrapText="1"/>
    </xf>
    <xf numFmtId="0" fontId="21" fillId="4" borderId="325" xfId="40" applyFont="1" applyFill="1" applyBorder="1" applyProtection="1"/>
    <xf numFmtId="1" fontId="21" fillId="0" borderId="356" xfId="40" applyNumberFormat="1" applyFont="1" applyFill="1" applyBorder="1" applyAlignment="1" applyProtection="1">
      <alignment horizontal="center"/>
      <protection locked="0"/>
    </xf>
    <xf numFmtId="1" fontId="21" fillId="0" borderId="331" xfId="40" applyNumberFormat="1" applyFont="1" applyFill="1" applyBorder="1" applyAlignment="1" applyProtection="1">
      <alignment horizontal="center"/>
      <protection locked="0"/>
    </xf>
    <xf numFmtId="0" fontId="21" fillId="0" borderId="331" xfId="40" applyFont="1" applyFill="1" applyBorder="1" applyAlignment="1" applyProtection="1">
      <alignment horizontal="center"/>
      <protection locked="0"/>
    </xf>
    <xf numFmtId="0" fontId="21" fillId="0" borderId="357" xfId="40" applyFont="1" applyFill="1" applyBorder="1" applyAlignment="1" applyProtection="1">
      <alignment horizontal="center"/>
      <protection locked="0"/>
    </xf>
    <xf numFmtId="0" fontId="21" fillId="0" borderId="334" xfId="40" applyFont="1" applyFill="1" applyBorder="1" applyAlignment="1" applyProtection="1">
      <alignment horizontal="center"/>
      <protection locked="0"/>
    </xf>
    <xf numFmtId="1" fontId="21" fillId="0" borderId="334" xfId="40" applyNumberFormat="1" applyFont="1" applyFill="1" applyBorder="1" applyAlignment="1" applyProtection="1">
      <alignment horizontal="center"/>
      <protection locked="0"/>
    </xf>
    <xf numFmtId="0" fontId="21" fillId="0" borderId="289" xfId="40" applyFont="1" applyFill="1" applyBorder="1" applyAlignment="1" applyProtection="1">
      <alignment horizontal="center"/>
      <protection locked="0"/>
    </xf>
    <xf numFmtId="0" fontId="21" fillId="0" borderId="304" xfId="40" applyFont="1" applyFill="1" applyBorder="1" applyAlignment="1" applyProtection="1">
      <alignment horizontal="center"/>
      <protection locked="0"/>
    </xf>
    <xf numFmtId="0" fontId="35" fillId="25" borderId="346" xfId="46" applyFill="1" applyBorder="1" applyProtection="1"/>
    <xf numFmtId="0" fontId="35" fillId="25" borderId="347" xfId="46" applyFill="1" applyBorder="1" applyProtection="1"/>
    <xf numFmtId="0" fontId="21" fillId="4" borderId="331" xfId="40" applyFont="1" applyFill="1" applyBorder="1" applyAlignment="1" applyProtection="1">
      <alignment horizontal="center"/>
    </xf>
    <xf numFmtId="0" fontId="21" fillId="4" borderId="335" xfId="40" applyFont="1" applyFill="1" applyBorder="1" applyProtection="1"/>
    <xf numFmtId="1" fontId="21" fillId="0" borderId="358" xfId="40" applyNumberFormat="1" applyFont="1" applyFill="1" applyBorder="1" applyAlignment="1" applyProtection="1">
      <alignment horizontal="center"/>
      <protection locked="0"/>
    </xf>
    <xf numFmtId="0" fontId="21" fillId="0" borderId="294" xfId="40" applyFont="1" applyFill="1" applyBorder="1" applyAlignment="1" applyProtection="1">
      <alignment horizontal="center"/>
      <protection locked="0"/>
    </xf>
    <xf numFmtId="0" fontId="35" fillId="0" borderId="289" xfId="46" applyBorder="1"/>
    <xf numFmtId="0" fontId="21" fillId="0" borderId="302" xfId="40" applyFont="1" applyFill="1" applyBorder="1" applyAlignment="1" applyProtection="1">
      <alignment horizontal="center"/>
      <protection locked="0"/>
    </xf>
    <xf numFmtId="1" fontId="21" fillId="0" borderId="327" xfId="40" applyNumberFormat="1" applyFont="1" applyFill="1" applyBorder="1" applyAlignment="1" applyProtection="1">
      <alignment horizontal="center"/>
      <protection locked="0"/>
    </xf>
    <xf numFmtId="0" fontId="21" fillId="0" borderId="327" xfId="40" applyFont="1" applyFill="1" applyBorder="1" applyAlignment="1" applyProtection="1">
      <alignment horizontal="center"/>
      <protection locked="0"/>
    </xf>
    <xf numFmtId="0" fontId="21" fillId="0" borderId="359" xfId="40" applyFont="1" applyFill="1" applyBorder="1" applyAlignment="1" applyProtection="1">
      <alignment horizontal="center"/>
      <protection locked="0"/>
    </xf>
    <xf numFmtId="0" fontId="38" fillId="25" borderId="360" xfId="49" applyFill="1" applyBorder="1" applyAlignment="1" applyProtection="1">
      <alignment horizontal="left" vertical="center" wrapText="1"/>
    </xf>
    <xf numFmtId="0" fontId="38" fillId="25" borderId="346" xfId="49" applyFill="1" applyBorder="1" applyAlignment="1" applyProtection="1">
      <alignment horizontal="left" vertical="center" wrapText="1"/>
    </xf>
    <xf numFmtId="0" fontId="35" fillId="25" borderId="354" xfId="46" applyFill="1" applyBorder="1" applyProtection="1"/>
    <xf numFmtId="0" fontId="35" fillId="25" borderId="360" xfId="46" applyFill="1" applyBorder="1" applyProtection="1"/>
    <xf numFmtId="0" fontId="35" fillId="25" borderId="361" xfId="46" applyFill="1" applyBorder="1" applyProtection="1"/>
    <xf numFmtId="1" fontId="23" fillId="25" borderId="360" xfId="46" applyNumberFormat="1" applyFont="1" applyFill="1" applyBorder="1" applyAlignment="1" applyProtection="1">
      <alignment horizontal="center" vertical="center"/>
    </xf>
    <xf numFmtId="0" fontId="30" fillId="25" borderId="307" xfId="46" applyFont="1" applyFill="1" applyBorder="1" applyAlignment="1" applyProtection="1">
      <alignment horizontal="center"/>
    </xf>
    <xf numFmtId="0" fontId="21" fillId="25" borderId="307" xfId="46" applyFont="1" applyFill="1" applyBorder="1" applyProtection="1"/>
    <xf numFmtId="1" fontId="23" fillId="4" borderId="353" xfId="40" applyNumberFormat="1" applyFont="1" applyFill="1" applyBorder="1" applyAlignment="1" applyProtection="1">
      <alignment horizontal="center"/>
    </xf>
    <xf numFmtId="0" fontId="30" fillId="25" borderId="307" xfId="46" applyFont="1" applyFill="1" applyBorder="1" applyProtection="1"/>
    <xf numFmtId="0" fontId="21" fillId="4" borderId="289" xfId="40" applyFont="1" applyFill="1" applyBorder="1" applyProtection="1"/>
    <xf numFmtId="0" fontId="21" fillId="4" borderId="364" xfId="40" applyFont="1" applyFill="1" applyBorder="1" applyAlignment="1" applyProtection="1">
      <alignment horizontal="left"/>
    </xf>
    <xf numFmtId="0" fontId="30" fillId="4" borderId="365" xfId="40" applyFont="1" applyFill="1" applyBorder="1" applyAlignment="1" applyProtection="1">
      <alignment horizontal="center"/>
    </xf>
    <xf numFmtId="0" fontId="21" fillId="4" borderId="365" xfId="40" applyFont="1" applyFill="1" applyBorder="1" applyProtection="1"/>
    <xf numFmtId="1" fontId="21" fillId="4" borderId="366" xfId="40" applyNumberFormat="1" applyFont="1" applyFill="1" applyBorder="1" applyAlignment="1" applyProtection="1">
      <alignment horizontal="center"/>
    </xf>
    <xf numFmtId="1" fontId="21" fillId="4" borderId="367" xfId="40" applyNumberFormat="1" applyFont="1" applyFill="1" applyBorder="1" applyAlignment="1" applyProtection="1">
      <alignment horizontal="center"/>
    </xf>
    <xf numFmtId="1" fontId="21" fillId="4" borderId="368" xfId="40" applyNumberFormat="1" applyFont="1" applyFill="1" applyBorder="1" applyAlignment="1" applyProtection="1">
      <alignment horizontal="center"/>
    </xf>
    <xf numFmtId="1" fontId="21" fillId="4" borderId="369" xfId="40" applyNumberFormat="1" applyFont="1" applyFill="1" applyBorder="1" applyAlignment="1" applyProtection="1">
      <alignment horizontal="center"/>
    </xf>
    <xf numFmtId="1" fontId="21" fillId="4" borderId="370" xfId="40" applyNumberFormat="1" applyFont="1" applyFill="1" applyBorder="1" applyAlignment="1" applyProtection="1">
      <alignment horizontal="center"/>
    </xf>
    <xf numFmtId="1" fontId="23" fillId="4" borderId="371" xfId="40" applyNumberFormat="1" applyFont="1" applyFill="1" applyBorder="1" applyAlignment="1" applyProtection="1">
      <alignment horizontal="center"/>
    </xf>
    <xf numFmtId="1" fontId="21" fillId="0" borderId="221" xfId="40" applyNumberFormat="1" applyFont="1" applyFill="1" applyBorder="1" applyAlignment="1" applyProtection="1">
      <alignment horizontal="center"/>
      <protection locked="0"/>
    </xf>
    <xf numFmtId="0" fontId="45" fillId="0" borderId="307" xfId="51" applyFont="1" applyFill="1" applyBorder="1" applyAlignment="1" applyProtection="1">
      <alignment horizontal="left" wrapText="1"/>
      <protection locked="0"/>
    </xf>
    <xf numFmtId="0" fontId="30" fillId="30" borderId="372" xfId="40" applyFont="1" applyFill="1" applyBorder="1" applyAlignment="1" applyProtection="1">
      <alignment horizontal="center" vertical="center"/>
      <protection locked="0"/>
    </xf>
    <xf numFmtId="0" fontId="45" fillId="34" borderId="187" xfId="51" applyFont="1" applyFill="1" applyBorder="1" applyAlignment="1" applyProtection="1">
      <alignment horizontal="center" wrapText="1"/>
      <protection locked="0"/>
    </xf>
    <xf numFmtId="1" fontId="55" fillId="26" borderId="74" xfId="46" applyNumberFormat="1" applyFont="1" applyFill="1" applyBorder="1" applyAlignment="1" applyProtection="1">
      <alignment horizontal="center"/>
    </xf>
    <xf numFmtId="0" fontId="26" fillId="26" borderId="74" xfId="46" applyNumberFormat="1" applyFont="1" applyFill="1" applyBorder="1" applyAlignment="1" applyProtection="1">
      <alignment horizontal="center"/>
    </xf>
    <xf numFmtId="0" fontId="23" fillId="4" borderId="29" xfId="40" applyFont="1" applyFill="1" applyBorder="1" applyAlignment="1" applyProtection="1">
      <alignment horizontal="center"/>
    </xf>
    <xf numFmtId="0" fontId="23" fillId="4" borderId="39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3" fillId="4" borderId="292" xfId="40" applyFont="1" applyFill="1" applyBorder="1" applyAlignment="1" applyProtection="1">
      <alignment horizontal="center" textRotation="90"/>
    </xf>
    <xf numFmtId="0" fontId="23" fillId="4" borderId="293" xfId="40" applyFont="1" applyFill="1" applyBorder="1" applyAlignment="1" applyProtection="1">
      <alignment horizontal="center" textRotation="90" wrapText="1"/>
    </xf>
    <xf numFmtId="1" fontId="23" fillId="4" borderId="314" xfId="40" applyNumberFormat="1" applyFont="1" applyFill="1" applyBorder="1" applyAlignment="1" applyProtection="1">
      <alignment horizontal="left" vertical="center" shrinkToFit="1"/>
    </xf>
    <xf numFmtId="1" fontId="23" fillId="4" borderId="300" xfId="40" applyNumberFormat="1" applyFont="1" applyFill="1" applyBorder="1" applyAlignment="1" applyProtection="1">
      <alignment horizontal="left" vertical="center" shrinkToFit="1"/>
    </xf>
    <xf numFmtId="1" fontId="23" fillId="4" borderId="290" xfId="40" applyNumberFormat="1" applyFont="1" applyFill="1" applyBorder="1" applyAlignment="1" applyProtection="1">
      <alignment horizontal="left" vertical="center" shrinkToFit="1"/>
    </xf>
    <xf numFmtId="164" fontId="23" fillId="4" borderId="313" xfId="26" applyFont="1" applyFill="1" applyBorder="1" applyAlignment="1" applyProtection="1">
      <alignment horizontal="center" vertical="center"/>
    </xf>
    <xf numFmtId="164" fontId="23" fillId="4" borderId="288" xfId="26" applyFont="1" applyFill="1" applyBorder="1" applyAlignment="1" applyProtection="1">
      <alignment horizontal="center" vertical="center"/>
    </xf>
    <xf numFmtId="0" fontId="23" fillId="4" borderId="291" xfId="40" applyFont="1" applyFill="1" applyBorder="1" applyAlignment="1" applyProtection="1">
      <alignment horizontal="center" vertical="center"/>
    </xf>
    <xf numFmtId="0" fontId="21" fillId="4" borderId="196" xfId="40" applyFont="1" applyFill="1" applyBorder="1" applyAlignment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34" xfId="40" applyFont="1" applyFill="1" applyBorder="1" applyAlignment="1" applyProtection="1">
      <alignment horizontal="center" vertical="center" textRotation="90"/>
    </xf>
    <xf numFmtId="0" fontId="24" fillId="4" borderId="35" xfId="40" applyFont="1" applyFill="1" applyBorder="1" applyAlignment="1" applyProtection="1">
      <alignment horizontal="center" vertical="center" textRotation="90"/>
    </xf>
    <xf numFmtId="0" fontId="25" fillId="4" borderId="101" xfId="40" applyFont="1" applyFill="1" applyBorder="1" applyAlignment="1" applyProtection="1">
      <alignment horizontal="center" vertical="center"/>
    </xf>
    <xf numFmtId="0" fontId="23" fillId="4" borderId="131" xfId="40" applyFont="1" applyFill="1" applyBorder="1" applyAlignment="1" applyProtection="1">
      <alignment horizontal="center"/>
    </xf>
    <xf numFmtId="0" fontId="23" fillId="4" borderId="289" xfId="40" applyFont="1" applyFill="1" applyBorder="1" applyAlignment="1" applyProtection="1">
      <alignment horizontal="center" vertical="center"/>
    </xf>
    <xf numFmtId="0" fontId="23" fillId="4" borderId="37" xfId="40" applyFont="1" applyFill="1" applyBorder="1" applyAlignment="1" applyProtection="1">
      <alignment horizontal="center" vertical="center" wrapText="1"/>
    </xf>
    <xf numFmtId="0" fontId="23" fillId="4" borderId="345" xfId="40" applyFont="1" applyFill="1" applyBorder="1" applyAlignment="1" applyProtection="1">
      <alignment horizontal="center" vertical="center" wrapText="1"/>
    </xf>
    <xf numFmtId="0" fontId="23" fillId="4" borderId="290" xfId="40" applyFont="1" applyFill="1" applyBorder="1" applyAlignment="1" applyProtection="1">
      <alignment horizontal="center" vertical="center"/>
    </xf>
    <xf numFmtId="0" fontId="23" fillId="4" borderId="294" xfId="40" applyFont="1" applyFill="1" applyBorder="1" applyAlignment="1" applyProtection="1">
      <alignment horizontal="center" textRotation="90" wrapText="1"/>
    </xf>
    <xf numFmtId="0" fontId="23" fillId="4" borderId="89" xfId="40" applyFont="1" applyFill="1" applyBorder="1" applyAlignment="1" applyProtection="1">
      <alignment horizontal="center" textRotation="90" wrapText="1"/>
    </xf>
    <xf numFmtId="0" fontId="44" fillId="27" borderId="193" xfId="40" applyFont="1" applyFill="1" applyBorder="1" applyAlignment="1">
      <alignment horizontal="center" vertical="center" wrapText="1"/>
    </xf>
    <xf numFmtId="0" fontId="39" fillId="27" borderId="193" xfId="0" applyFont="1" applyFill="1" applyBorder="1" applyAlignment="1">
      <alignment vertical="center"/>
    </xf>
    <xf numFmtId="0" fontId="44" fillId="27" borderId="41" xfId="40" applyFont="1" applyFill="1" applyBorder="1" applyAlignment="1">
      <alignment horizontal="center" vertical="center" wrapText="1"/>
    </xf>
    <xf numFmtId="0" fontId="39" fillId="27" borderId="41" xfId="0" applyFont="1" applyFill="1" applyBorder="1" applyAlignment="1">
      <alignment horizontal="center" vertical="center" wrapText="1"/>
    </xf>
    <xf numFmtId="1" fontId="33" fillId="4" borderId="303" xfId="40" applyNumberFormat="1" applyFont="1" applyFill="1" applyBorder="1" applyAlignment="1" applyProtection="1">
      <alignment horizontal="left" vertical="center" shrinkToFit="1"/>
    </xf>
    <xf numFmtId="164" fontId="23" fillId="4" borderId="304" xfId="26" applyFont="1" applyFill="1" applyBorder="1" applyAlignment="1" applyProtection="1">
      <alignment horizontal="center" vertical="center"/>
    </xf>
    <xf numFmtId="0" fontId="21" fillId="33" borderId="46" xfId="40" applyFont="1" applyFill="1" applyBorder="1" applyAlignment="1" applyProtection="1">
      <alignment horizontal="center" vertical="center"/>
    </xf>
    <xf numFmtId="0" fontId="21" fillId="33" borderId="18" xfId="40" applyFont="1" applyFill="1" applyBorder="1" applyAlignment="1" applyProtection="1">
      <alignment horizontal="center" vertical="center"/>
    </xf>
    <xf numFmtId="0" fontId="21" fillId="33" borderId="200" xfId="40" applyFont="1" applyFill="1" applyBorder="1" applyAlignment="1" applyProtection="1">
      <alignment horizontal="center" vertical="center"/>
    </xf>
    <xf numFmtId="1" fontId="23" fillId="4" borderId="30" xfId="40" applyNumberFormat="1" applyFont="1" applyFill="1" applyBorder="1" applyAlignment="1" applyProtection="1">
      <alignment horizontal="center" vertical="center"/>
    </xf>
    <xf numFmtId="1" fontId="23" fillId="4" borderId="26" xfId="40" applyNumberFormat="1" applyFont="1" applyFill="1" applyBorder="1" applyAlignment="1" applyProtection="1">
      <alignment horizontal="center" vertical="center"/>
    </xf>
    <xf numFmtId="1" fontId="23" fillId="4" borderId="104" xfId="40" applyNumberFormat="1" applyFont="1" applyFill="1" applyBorder="1" applyAlignment="1" applyProtection="1">
      <alignment horizontal="center" vertical="center"/>
    </xf>
    <xf numFmtId="0" fontId="21" fillId="33" borderId="126" xfId="40" applyFont="1" applyFill="1" applyBorder="1" applyAlignment="1" applyProtection="1">
      <alignment horizontal="left" vertical="center" wrapText="1"/>
    </xf>
    <xf numFmtId="0" fontId="21" fillId="33" borderId="127" xfId="40" applyFont="1" applyFill="1" applyBorder="1" applyAlignment="1" applyProtection="1">
      <alignment horizontal="left" vertical="center" wrapText="1"/>
    </xf>
    <xf numFmtId="0" fontId="21" fillId="33" borderId="128" xfId="40" applyFont="1" applyFill="1" applyBorder="1" applyAlignment="1" applyProtection="1">
      <alignment horizontal="left" vertical="center" wrapText="1"/>
    </xf>
    <xf numFmtId="0" fontId="21" fillId="4" borderId="31" xfId="40" applyFont="1" applyFill="1" applyBorder="1" applyAlignment="1" applyProtection="1">
      <alignment horizontal="left" vertical="center" wrapText="1"/>
    </xf>
    <xf numFmtId="0" fontId="21" fillId="4" borderId="21" xfId="40" applyFont="1" applyFill="1" applyBorder="1" applyAlignment="1" applyProtection="1">
      <alignment horizontal="left" vertical="center" wrapText="1"/>
    </xf>
    <xf numFmtId="0" fontId="23" fillId="4" borderId="27" xfId="40" applyFont="1" applyFill="1" applyBorder="1" applyAlignment="1" applyProtection="1">
      <alignment horizontal="center" vertical="center"/>
    </xf>
    <xf numFmtId="0" fontId="23" fillId="4" borderId="38" xfId="40" applyFont="1" applyFill="1" applyBorder="1" applyAlignment="1" applyProtection="1">
      <alignment horizontal="center" vertical="center"/>
    </xf>
    <xf numFmtId="1" fontId="33" fillId="4" borderId="324" xfId="40" applyNumberFormat="1" applyFont="1" applyFill="1" applyBorder="1" applyAlignment="1" applyProtection="1">
      <alignment horizontal="left" vertical="center"/>
    </xf>
    <xf numFmtId="1" fontId="33" fillId="4" borderId="322" xfId="40" applyNumberFormat="1" applyFont="1" applyFill="1" applyBorder="1" applyAlignment="1" applyProtection="1">
      <alignment horizontal="left" vertical="center"/>
    </xf>
    <xf numFmtId="1" fontId="33" fillId="4" borderId="319" xfId="40" applyNumberFormat="1" applyFont="1" applyFill="1" applyBorder="1" applyAlignment="1" applyProtection="1">
      <alignment horizontal="left" vertical="center"/>
    </xf>
    <xf numFmtId="1" fontId="21" fillId="4" borderId="325" xfId="40" applyNumberFormat="1" applyFont="1" applyFill="1" applyBorder="1" applyAlignment="1" applyProtection="1">
      <alignment horizontal="center"/>
    </xf>
    <xf numFmtId="1" fontId="21" fillId="4" borderId="326" xfId="40" applyNumberFormat="1" applyFont="1" applyFill="1" applyBorder="1" applyAlignment="1" applyProtection="1">
      <alignment horizontal="center"/>
    </xf>
    <xf numFmtId="9" fontId="23" fillId="4" borderId="130" xfId="45" applyFont="1" applyFill="1" applyBorder="1" applyAlignment="1" applyProtection="1">
      <alignment horizontal="center" vertical="center"/>
    </xf>
    <xf numFmtId="9" fontId="23" fillId="4" borderId="131" xfId="45" applyFont="1" applyFill="1" applyBorder="1" applyAlignment="1" applyProtection="1">
      <alignment horizontal="center" vertical="center"/>
    </xf>
    <xf numFmtId="1" fontId="33" fillId="4" borderId="141" xfId="40" applyNumberFormat="1" applyFont="1" applyFill="1" applyBorder="1" applyAlignment="1" applyProtection="1">
      <alignment horizontal="left" vertical="center"/>
    </xf>
    <xf numFmtId="1" fontId="33" fillId="4" borderId="29" xfId="40" applyNumberFormat="1" applyFont="1" applyFill="1" applyBorder="1" applyAlignment="1" applyProtection="1">
      <alignment horizontal="left" vertical="center"/>
    </xf>
    <xf numFmtId="1" fontId="33" fillId="4" borderId="138" xfId="40" applyNumberFormat="1" applyFont="1" applyFill="1" applyBorder="1" applyAlignment="1" applyProtection="1">
      <alignment horizontal="left" vertical="center"/>
    </xf>
    <xf numFmtId="165" fontId="23" fillId="4" borderId="313" xfId="26" applyNumberFormat="1" applyFont="1" applyFill="1" applyBorder="1" applyAlignment="1" applyProtection="1">
      <alignment horizontal="center" vertical="center"/>
    </xf>
    <xf numFmtId="165" fontId="23" fillId="4" borderId="288" xfId="26" applyNumberFormat="1" applyFont="1" applyFill="1" applyBorder="1" applyAlignment="1" applyProtection="1">
      <alignment horizontal="center" vertical="center"/>
    </xf>
    <xf numFmtId="1" fontId="33" fillId="4" borderId="314" xfId="40" applyNumberFormat="1" applyFont="1" applyFill="1" applyBorder="1" applyAlignment="1" applyProtection="1">
      <alignment horizontal="left" vertical="center"/>
    </xf>
    <xf numFmtId="1" fontId="33" fillId="4" borderId="300" xfId="40" applyNumberFormat="1" applyFont="1" applyFill="1" applyBorder="1" applyAlignment="1" applyProtection="1">
      <alignment horizontal="left" vertical="center"/>
    </xf>
    <xf numFmtId="1" fontId="33" fillId="4" borderId="290" xfId="40" applyNumberFormat="1" applyFont="1" applyFill="1" applyBorder="1" applyAlignment="1" applyProtection="1">
      <alignment horizontal="left" vertical="center"/>
    </xf>
    <xf numFmtId="0" fontId="21" fillId="33" borderId="0" xfId="40" applyFont="1" applyFill="1" applyBorder="1" applyAlignment="1">
      <alignment horizontal="center" vertical="center"/>
    </xf>
    <xf numFmtId="0" fontId="21" fillId="33" borderId="32" xfId="40" applyFont="1" applyFill="1" applyBorder="1" applyAlignment="1">
      <alignment horizontal="center" vertical="center"/>
    </xf>
    <xf numFmtId="0" fontId="21" fillId="33" borderId="196" xfId="40" applyFont="1" applyFill="1" applyBorder="1" applyAlignment="1">
      <alignment horizontal="center" vertical="center"/>
    </xf>
    <xf numFmtId="0" fontId="37" fillId="4" borderId="295" xfId="40" applyFont="1" applyFill="1" applyBorder="1" applyAlignment="1" applyProtection="1">
      <alignment horizontal="center" textRotation="90" wrapText="1"/>
    </xf>
    <xf numFmtId="0" fontId="23" fillId="4" borderId="295" xfId="40" applyFont="1" applyFill="1" applyBorder="1" applyAlignment="1" applyProtection="1">
      <alignment horizontal="center" textRotation="90" wrapText="1"/>
    </xf>
    <xf numFmtId="0" fontId="36" fillId="25" borderId="80" xfId="46" applyFont="1" applyFill="1" applyBorder="1" applyAlignment="1">
      <alignment horizontal="center" vertical="center"/>
    </xf>
    <xf numFmtId="0" fontId="36" fillId="25" borderId="85" xfId="46" applyFont="1" applyFill="1" applyBorder="1" applyAlignment="1">
      <alignment horizontal="center" vertical="center"/>
    </xf>
    <xf numFmtId="0" fontId="36" fillId="25" borderId="109" xfId="46" applyFont="1" applyFill="1" applyBorder="1" applyAlignment="1">
      <alignment horizontal="center" vertical="center"/>
    </xf>
    <xf numFmtId="0" fontId="21" fillId="25" borderId="354" xfId="46" applyFont="1" applyFill="1" applyBorder="1" applyAlignment="1" applyProtection="1">
      <alignment horizontal="left" vertical="center" wrapText="1"/>
    </xf>
    <xf numFmtId="0" fontId="21" fillId="25" borderId="360" xfId="46" applyFont="1" applyFill="1" applyBorder="1" applyAlignment="1" applyProtection="1">
      <alignment horizontal="left" vertical="center" wrapText="1"/>
    </xf>
    <xf numFmtId="0" fontId="21" fillId="25" borderId="305" xfId="46" applyFont="1" applyFill="1" applyBorder="1" applyAlignment="1" applyProtection="1">
      <alignment horizontal="left" vertical="center" wrapText="1"/>
    </xf>
    <xf numFmtId="1" fontId="23" fillId="25" borderId="362" xfId="46" applyNumberFormat="1" applyFont="1" applyFill="1" applyBorder="1" applyAlignment="1" applyProtection="1">
      <alignment horizontal="center" vertical="center"/>
    </xf>
    <xf numFmtId="1" fontId="23" fillId="25" borderId="363" xfId="46" applyNumberFormat="1" applyFont="1" applyFill="1" applyBorder="1" applyAlignment="1" applyProtection="1">
      <alignment horizontal="center" vertical="center"/>
    </xf>
    <xf numFmtId="0" fontId="39" fillId="25" borderId="307" xfId="46" applyFont="1" applyFill="1" applyBorder="1" applyAlignment="1" applyProtection="1">
      <alignment horizontal="center" vertical="center"/>
    </xf>
    <xf numFmtId="0" fontId="38" fillId="25" borderId="307" xfId="49" applyFill="1" applyBorder="1" applyAlignment="1" applyProtection="1">
      <alignment horizontal="center" vertical="center"/>
    </xf>
    <xf numFmtId="0" fontId="39" fillId="25" borderId="307" xfId="46" applyFont="1" applyFill="1" applyBorder="1" applyAlignment="1" applyProtection="1">
      <alignment horizontal="center" textRotation="90"/>
    </xf>
    <xf numFmtId="0" fontId="38" fillId="25" borderId="245" xfId="49" applyFill="1" applyBorder="1" applyAlignment="1" applyProtection="1">
      <alignment horizontal="center"/>
    </xf>
    <xf numFmtId="0" fontId="42" fillId="4" borderId="350" xfId="40" applyFont="1" applyFill="1" applyBorder="1" applyAlignment="1" applyProtection="1">
      <alignment horizontal="center" vertical="center" textRotation="90" wrapText="1"/>
    </xf>
    <xf numFmtId="0" fontId="42" fillId="4" borderId="284" xfId="40" applyFont="1" applyFill="1" applyBorder="1" applyAlignment="1" applyProtection="1">
      <alignment horizontal="center" vertical="center" textRotation="90" wrapText="1"/>
    </xf>
    <xf numFmtId="0" fontId="39" fillId="25" borderId="299" xfId="46" applyFont="1" applyFill="1" applyBorder="1" applyAlignment="1" applyProtection="1">
      <alignment horizontal="center" textRotation="90"/>
    </xf>
    <xf numFmtId="0" fontId="38" fillId="25" borderId="246" xfId="49" applyFill="1" applyBorder="1" applyAlignment="1" applyProtection="1">
      <alignment horizontal="center"/>
    </xf>
    <xf numFmtId="0" fontId="39" fillId="25" borderId="305" xfId="46" applyFont="1" applyFill="1" applyBorder="1" applyAlignment="1" applyProtection="1">
      <alignment horizontal="center" vertical="center"/>
    </xf>
    <xf numFmtId="0" fontId="39" fillId="25" borderId="349" xfId="46" applyFont="1" applyFill="1" applyBorder="1" applyAlignment="1" applyProtection="1">
      <alignment horizontal="center" textRotation="90"/>
    </xf>
    <xf numFmtId="0" fontId="38" fillId="25" borderId="72" xfId="49" applyFill="1" applyBorder="1" applyAlignment="1" applyProtection="1">
      <alignment horizontal="center"/>
    </xf>
    <xf numFmtId="0" fontId="39" fillId="25" borderId="308" xfId="46" applyFont="1" applyFill="1" applyBorder="1" applyAlignment="1" applyProtection="1">
      <alignment horizontal="center" textRotation="90"/>
    </xf>
    <xf numFmtId="0" fontId="38" fillId="25" borderId="248" xfId="49" applyFill="1" applyBorder="1" applyAlignment="1" applyProtection="1">
      <alignment horizontal="center"/>
    </xf>
    <xf numFmtId="0" fontId="39" fillId="25" borderId="348" xfId="46" applyFont="1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53" xfId="46" applyFont="1" applyFill="1" applyBorder="1" applyAlignment="1" applyProtection="1">
      <alignment horizontal="center" vertical="center"/>
    </xf>
    <xf numFmtId="0" fontId="21" fillId="0" borderId="50" xfId="49" applyFont="1" applyBorder="1" applyAlignment="1">
      <alignment horizontal="center" vertical="center"/>
    </xf>
    <xf numFmtId="0" fontId="21" fillId="0" borderId="54" xfId="49" applyFont="1" applyBorder="1" applyAlignment="1">
      <alignment horizontal="center" vertical="center"/>
    </xf>
    <xf numFmtId="0" fontId="21" fillId="0" borderId="62" xfId="49" applyFont="1" applyBorder="1" applyAlignment="1">
      <alignment horizontal="center" vertical="center"/>
    </xf>
    <xf numFmtId="0" fontId="21" fillId="0" borderId="346" xfId="49" applyFont="1" applyBorder="1" applyAlignment="1">
      <alignment horizontal="center" vertical="center"/>
    </xf>
    <xf numFmtId="0" fontId="21" fillId="0" borderId="347" xfId="49" applyFont="1" applyBorder="1" applyAlignment="1">
      <alignment horizontal="center" vertical="center"/>
    </xf>
    <xf numFmtId="0" fontId="39" fillId="25" borderId="57" xfId="46" applyFont="1" applyFill="1" applyBorder="1" applyAlignment="1" applyProtection="1">
      <alignment horizontal="center"/>
    </xf>
    <xf numFmtId="0" fontId="39" fillId="25" borderId="58" xfId="46" applyFont="1" applyFill="1" applyBorder="1" applyAlignment="1" applyProtection="1">
      <alignment horizontal="center"/>
    </xf>
    <xf numFmtId="0" fontId="39" fillId="25" borderId="59" xfId="46" applyFont="1" applyFill="1" applyBorder="1" applyAlignment="1" applyProtection="1">
      <alignment horizontal="center"/>
    </xf>
    <xf numFmtId="0" fontId="39" fillId="25" borderId="60" xfId="46" applyFont="1" applyFill="1" applyBorder="1" applyAlignment="1" applyProtection="1">
      <alignment horizontal="center"/>
    </xf>
    <xf numFmtId="0" fontId="39" fillId="25" borderId="61" xfId="46" applyFont="1" applyFill="1" applyBorder="1" applyAlignment="1" applyProtection="1">
      <alignment horizontal="center"/>
    </xf>
    <xf numFmtId="0" fontId="44" fillId="27" borderId="153" xfId="40" applyFont="1" applyFill="1" applyBorder="1" applyAlignment="1">
      <alignment horizontal="center" vertical="center" wrapText="1"/>
    </xf>
    <xf numFmtId="0" fontId="44" fillId="27" borderId="83" xfId="40" applyFont="1" applyFill="1" applyBorder="1" applyAlignment="1">
      <alignment horizontal="center" vertical="center" wrapText="1"/>
    </xf>
    <xf numFmtId="0" fontId="44" fillId="27" borderId="150" xfId="40" applyFont="1" applyFill="1" applyBorder="1" applyAlignment="1">
      <alignment horizontal="center" vertical="center" wrapText="1"/>
    </xf>
    <xf numFmtId="0" fontId="44" fillId="27" borderId="203" xfId="40" applyFont="1" applyFill="1" applyBorder="1" applyAlignment="1">
      <alignment horizontal="center" vertical="center" wrapText="1"/>
    </xf>
    <xf numFmtId="0" fontId="44" fillId="27" borderId="185" xfId="40" applyFont="1" applyFill="1" applyBorder="1" applyAlignment="1">
      <alignment horizontal="center" vertical="center" wrapText="1"/>
    </xf>
    <xf numFmtId="0" fontId="44" fillId="27" borderId="152" xfId="40" applyFont="1" applyFill="1" applyBorder="1" applyAlignment="1">
      <alignment horizontal="center" vertical="center" wrapText="1"/>
    </xf>
    <xf numFmtId="0" fontId="23" fillId="25" borderId="48" xfId="46" applyFont="1" applyFill="1" applyBorder="1" applyAlignment="1" applyProtection="1">
      <alignment horizontal="center" vertical="center" textRotation="90"/>
    </xf>
    <xf numFmtId="0" fontId="23" fillId="25" borderId="55" xfId="46" applyFont="1" applyFill="1" applyBorder="1" applyAlignment="1" applyProtection="1">
      <alignment horizontal="center" vertical="center" textRotation="90"/>
    </xf>
    <xf numFmtId="0" fontId="23" fillId="25" borderId="64" xfId="46" applyFont="1" applyFill="1" applyBorder="1" applyAlignment="1" applyProtection="1">
      <alignment horizontal="center" vertical="center" textRotation="90"/>
    </xf>
    <xf numFmtId="0" fontId="24" fillId="25" borderId="49" xfId="46" applyFont="1" applyFill="1" applyBorder="1" applyAlignment="1" applyProtection="1">
      <alignment horizontal="center" vertical="center" textRotation="90"/>
    </xf>
    <xf numFmtId="0" fontId="24" fillId="25" borderId="56" xfId="46" applyFont="1" applyFill="1" applyBorder="1" applyAlignment="1" applyProtection="1">
      <alignment horizontal="center" vertical="center" textRotation="90"/>
    </xf>
    <xf numFmtId="0" fontId="24" fillId="25" borderId="65" xfId="46" applyFont="1" applyFill="1" applyBorder="1" applyAlignment="1" applyProtection="1">
      <alignment horizontal="center" vertical="center" textRotation="90"/>
    </xf>
    <xf numFmtId="0" fontId="25" fillId="25" borderId="50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3" fillId="25" borderId="66" xfId="49" applyFont="1" applyFill="1" applyBorder="1" applyAlignment="1" applyProtection="1">
      <alignment horizontal="center" vertical="center"/>
    </xf>
    <xf numFmtId="0" fontId="23" fillId="25" borderId="51" xfId="46" applyFont="1" applyFill="1" applyBorder="1" applyAlignment="1" applyProtection="1">
      <alignment horizontal="center" vertical="center" wrapText="1"/>
    </xf>
    <xf numFmtId="0" fontId="38" fillId="25" borderId="52" xfId="49" applyFill="1" applyBorder="1" applyAlignment="1" applyProtection="1">
      <alignment horizontal="center" vertical="center" wrapText="1"/>
    </xf>
    <xf numFmtId="0" fontId="21" fillId="25" borderId="222" xfId="46" applyFont="1" applyFill="1" applyBorder="1" applyAlignment="1" applyProtection="1">
      <alignment horizontal="left" vertical="center" wrapText="1"/>
    </xf>
    <xf numFmtId="0" fontId="21" fillId="25" borderId="227" xfId="46" applyFont="1" applyFill="1" applyBorder="1" applyAlignment="1" applyProtection="1">
      <alignment horizontal="left" vertical="center" wrapText="1"/>
    </xf>
    <xf numFmtId="0" fontId="21" fillId="25" borderId="211" xfId="46" applyFont="1" applyFill="1" applyBorder="1" applyAlignment="1" applyProtection="1">
      <alignment horizontal="left" vertical="center" wrapText="1"/>
    </xf>
    <xf numFmtId="1" fontId="23" fillId="25" borderId="229" xfId="46" applyNumberFormat="1" applyFont="1" applyFill="1" applyBorder="1" applyAlignment="1" applyProtection="1">
      <alignment horizontal="center" vertical="center"/>
    </xf>
    <xf numFmtId="1" fontId="23" fillId="25" borderId="230" xfId="46" applyNumberFormat="1" applyFont="1" applyFill="1" applyBorder="1" applyAlignment="1" applyProtection="1">
      <alignment horizontal="center" vertical="center"/>
    </xf>
    <xf numFmtId="0" fontId="39" fillId="25" borderId="172" xfId="46" applyFont="1" applyFill="1" applyBorder="1" applyAlignment="1" applyProtection="1">
      <alignment horizontal="center" vertical="center"/>
    </xf>
    <xf numFmtId="0" fontId="38" fillId="25" borderId="172" xfId="49" applyFill="1" applyBorder="1" applyAlignment="1" applyProtection="1">
      <alignment horizontal="center" vertical="center"/>
    </xf>
    <xf numFmtId="0" fontId="39" fillId="25" borderId="172" xfId="46" applyFont="1" applyFill="1" applyBorder="1" applyAlignment="1" applyProtection="1">
      <alignment horizontal="center" textRotation="90"/>
    </xf>
    <xf numFmtId="0" fontId="38" fillId="25" borderId="68" xfId="49" applyFill="1" applyBorder="1" applyAlignment="1" applyProtection="1">
      <alignment horizontal="center"/>
    </xf>
    <xf numFmtId="0" fontId="42" fillId="4" borderId="205" xfId="40" applyFont="1" applyFill="1" applyBorder="1" applyAlignment="1" applyProtection="1">
      <alignment horizontal="center" vertical="center" textRotation="90" wrapText="1"/>
    </xf>
    <xf numFmtId="0" fontId="42" fillId="4" borderId="97" xfId="40" applyFont="1" applyFill="1" applyBorder="1" applyAlignment="1" applyProtection="1">
      <alignment horizontal="center" vertical="center" textRotation="90" wrapText="1"/>
    </xf>
    <xf numFmtId="0" fontId="39" fillId="25" borderId="171" xfId="46" applyFont="1" applyFill="1" applyBorder="1" applyAlignment="1" applyProtection="1">
      <alignment horizontal="center" textRotation="90"/>
    </xf>
    <xf numFmtId="0" fontId="38" fillId="25" borderId="145" xfId="49" applyFill="1" applyBorder="1" applyAlignment="1" applyProtection="1">
      <alignment horizontal="center"/>
    </xf>
    <xf numFmtId="0" fontId="39" fillId="25" borderId="193" xfId="46" applyFont="1" applyFill="1" applyBorder="1" applyAlignment="1" applyProtection="1">
      <alignment horizontal="center" vertical="center"/>
    </xf>
    <xf numFmtId="0" fontId="39" fillId="25" borderId="204" xfId="46" applyFont="1" applyFill="1" applyBorder="1" applyAlignment="1" applyProtection="1">
      <alignment horizontal="center" textRotation="90"/>
    </xf>
    <xf numFmtId="0" fontId="39" fillId="25" borderId="195" xfId="46" applyFont="1" applyFill="1" applyBorder="1" applyAlignment="1" applyProtection="1">
      <alignment horizontal="center" textRotation="90"/>
    </xf>
    <xf numFmtId="0" fontId="38" fillId="25" borderId="71" xfId="49" applyFill="1" applyBorder="1" applyAlignment="1" applyProtection="1">
      <alignment horizontal="center"/>
    </xf>
    <xf numFmtId="0" fontId="39" fillId="25" borderId="187" xfId="46" applyFont="1" applyFill="1" applyBorder="1" applyAlignment="1" applyProtection="1">
      <alignment horizontal="center" vertical="center"/>
    </xf>
    <xf numFmtId="0" fontId="21" fillId="0" borderId="151" xfId="49" applyFont="1" applyBorder="1" applyAlignment="1">
      <alignment horizontal="center" vertical="center"/>
    </xf>
    <xf numFmtId="0" fontId="21" fillId="0" borderId="63" xfId="49" applyFont="1" applyBorder="1" applyAlignment="1">
      <alignment horizontal="center" vertical="center"/>
    </xf>
    <xf numFmtId="0" fontId="36" fillId="25" borderId="151" xfId="46" applyFont="1" applyFill="1" applyBorder="1" applyAlignment="1">
      <alignment horizontal="center" vertical="center"/>
    </xf>
    <xf numFmtId="0" fontId="38" fillId="25" borderId="151" xfId="49" applyFill="1" applyBorder="1" applyAlignment="1">
      <alignment horizontal="center" vertical="center"/>
    </xf>
    <xf numFmtId="0" fontId="36" fillId="25" borderId="196" xfId="46" applyFont="1" applyFill="1" applyBorder="1" applyAlignment="1">
      <alignment horizontal="center" vertical="center"/>
    </xf>
    <xf numFmtId="0" fontId="38" fillId="25" borderId="196" xfId="49" applyFill="1" applyBorder="1" applyAlignment="1">
      <alignment horizontal="center" vertical="center"/>
    </xf>
    <xf numFmtId="0" fontId="38" fillId="25" borderId="251" xfId="49" applyFill="1" applyBorder="1" applyAlignment="1">
      <alignment horizontal="center" vertical="center"/>
    </xf>
    <xf numFmtId="0" fontId="21" fillId="25" borderId="44" xfId="46" applyFont="1" applyFill="1" applyBorder="1" applyAlignment="1" applyProtection="1">
      <alignment horizontal="left" vertical="center" wrapText="1"/>
    </xf>
    <xf numFmtId="0" fontId="38" fillId="25" borderId="223" xfId="49" applyFill="1" applyBorder="1" applyAlignment="1" applyProtection="1">
      <alignment horizontal="left" vertical="center" wrapText="1"/>
    </xf>
    <xf numFmtId="1" fontId="23" fillId="25" borderId="222" xfId="46" applyNumberFormat="1" applyFont="1" applyFill="1" applyBorder="1" applyAlignment="1" applyProtection="1">
      <alignment horizontal="center" vertical="center"/>
    </xf>
    <xf numFmtId="1" fontId="23" fillId="25" borderId="227" xfId="46" applyNumberFormat="1" applyFont="1" applyFill="1" applyBorder="1" applyAlignment="1" applyProtection="1">
      <alignment horizontal="center" vertical="center"/>
    </xf>
    <xf numFmtId="0" fontId="39" fillId="25" borderId="223" xfId="46" applyFont="1" applyFill="1" applyBorder="1" applyAlignment="1" applyProtection="1">
      <alignment horizontal="center" vertical="center"/>
    </xf>
    <xf numFmtId="0" fontId="38" fillId="25" borderId="223" xfId="49" applyFill="1" applyBorder="1" applyAlignment="1" applyProtection="1">
      <alignment horizontal="center" vertical="center"/>
    </xf>
    <xf numFmtId="0" fontId="39" fillId="25" borderId="223" xfId="46" applyFont="1" applyFill="1" applyBorder="1" applyAlignment="1" applyProtection="1">
      <alignment horizontal="center" textRotation="90"/>
    </xf>
    <xf numFmtId="0" fontId="42" fillId="4" borderId="244" xfId="40" applyFont="1" applyFill="1" applyBorder="1" applyAlignment="1" applyProtection="1">
      <alignment horizontal="center" vertical="center" textRotation="90" wrapText="1"/>
    </xf>
    <xf numFmtId="0" fontId="39" fillId="25" borderId="212" xfId="46" applyFont="1" applyFill="1" applyBorder="1" applyAlignment="1" applyProtection="1">
      <alignment horizontal="center" textRotation="90"/>
    </xf>
    <xf numFmtId="0" fontId="39" fillId="25" borderId="211" xfId="46" applyFont="1" applyFill="1" applyBorder="1" applyAlignment="1" applyProtection="1">
      <alignment horizontal="center" vertical="center"/>
    </xf>
    <xf numFmtId="0" fontId="39" fillId="25" borderId="243" xfId="46" applyFont="1" applyFill="1" applyBorder="1" applyAlignment="1" applyProtection="1">
      <alignment horizontal="center" textRotation="90"/>
    </xf>
    <xf numFmtId="0" fontId="39" fillId="25" borderId="242" xfId="46" applyFont="1" applyFill="1" applyBorder="1" applyAlignment="1" applyProtection="1">
      <alignment horizontal="center" textRotation="90"/>
    </xf>
    <xf numFmtId="0" fontId="39" fillId="25" borderId="241" xfId="46" applyFont="1" applyFill="1" applyBorder="1" applyAlignment="1" applyProtection="1">
      <alignment horizontal="center" vertical="center"/>
    </xf>
    <xf numFmtId="0" fontId="44" fillId="27" borderId="240" xfId="40" applyFont="1" applyFill="1" applyBorder="1" applyAlignment="1">
      <alignment horizontal="center" vertical="center" wrapText="1"/>
    </xf>
    <xf numFmtId="0" fontId="38" fillId="25" borderId="198" xfId="49" applyFill="1" applyBorder="1" applyAlignment="1">
      <alignment horizontal="center" vertical="center"/>
    </xf>
    <xf numFmtId="0" fontId="21" fillId="25" borderId="273" xfId="46" applyFont="1" applyFill="1" applyBorder="1" applyAlignment="1" applyProtection="1">
      <alignment horizontal="left" vertical="center" wrapText="1"/>
    </xf>
    <xf numFmtId="1" fontId="23" fillId="25" borderId="267" xfId="46" applyNumberFormat="1" applyFont="1" applyFill="1" applyBorder="1" applyAlignment="1" applyProtection="1">
      <alignment horizontal="center" vertical="center"/>
    </xf>
    <xf numFmtId="0" fontId="42" fillId="4" borderId="261" xfId="40" applyFont="1" applyFill="1" applyBorder="1" applyAlignment="1" applyProtection="1">
      <alignment horizontal="center" vertical="center" textRotation="90" wrapText="1"/>
    </xf>
    <xf numFmtId="0" fontId="42" fillId="4" borderId="263" xfId="40" applyFont="1" applyFill="1" applyBorder="1" applyAlignment="1" applyProtection="1">
      <alignment horizontal="center" vertical="center" textRotation="90" wrapText="1"/>
    </xf>
    <xf numFmtId="0" fontId="23" fillId="25" borderId="252" xfId="46" applyFont="1" applyFill="1" applyBorder="1" applyAlignment="1" applyProtection="1">
      <alignment horizontal="center" vertical="center" textRotation="90"/>
    </xf>
    <xf numFmtId="0" fontId="23" fillId="25" borderId="260" xfId="46" applyFont="1" applyFill="1" applyBorder="1" applyAlignment="1" applyProtection="1">
      <alignment horizontal="center" vertical="center" textRotation="90"/>
    </xf>
    <xf numFmtId="0" fontId="23" fillId="25" borderId="262" xfId="46" applyFont="1" applyFill="1" applyBorder="1" applyAlignment="1" applyProtection="1">
      <alignment horizontal="center" vertical="center" textRotation="90"/>
    </xf>
    <xf numFmtId="0" fontId="24" fillId="25" borderId="253" xfId="46" applyFont="1" applyFill="1" applyBorder="1" applyAlignment="1" applyProtection="1">
      <alignment horizontal="center" vertical="center" textRotation="90"/>
    </xf>
    <xf numFmtId="0" fontId="25" fillId="25" borderId="24" xfId="46" applyFont="1" applyFill="1" applyBorder="1" applyAlignment="1" applyProtection="1">
      <alignment horizontal="center" vertical="center"/>
    </xf>
    <xf numFmtId="0" fontId="39" fillId="25" borderId="254" xfId="46" applyFont="1" applyFill="1" applyBorder="1" applyAlignment="1" applyProtection="1">
      <alignment horizontal="center"/>
    </xf>
    <xf numFmtId="0" fontId="39" fillId="25" borderId="255" xfId="46" applyFont="1" applyFill="1" applyBorder="1" applyAlignment="1" applyProtection="1">
      <alignment horizontal="center"/>
    </xf>
    <xf numFmtId="0" fontId="39" fillId="25" borderId="256" xfId="46" applyFont="1" applyFill="1" applyBorder="1" applyAlignment="1" applyProtection="1">
      <alignment horizontal="center"/>
    </xf>
    <xf numFmtId="0" fontId="39" fillId="25" borderId="257" xfId="46" applyFont="1" applyFill="1" applyBorder="1" applyAlignment="1" applyProtection="1">
      <alignment horizontal="center"/>
    </xf>
    <xf numFmtId="0" fontId="39" fillId="25" borderId="258" xfId="46" applyFont="1" applyFill="1" applyBorder="1" applyAlignment="1" applyProtection="1">
      <alignment horizontal="center"/>
    </xf>
    <xf numFmtId="0" fontId="39" fillId="27" borderId="153" xfId="0" applyFont="1" applyFill="1" applyBorder="1" applyAlignment="1">
      <alignment horizontal="center" vertical="center" wrapText="1"/>
    </xf>
    <xf numFmtId="0" fontId="39" fillId="27" borderId="42" xfId="0" applyFont="1" applyFill="1" applyBorder="1" applyAlignment="1">
      <alignment horizontal="center" vertical="center" wrapText="1"/>
    </xf>
    <xf numFmtId="0" fontId="39" fillId="27" borderId="154" xfId="0" applyFont="1" applyFill="1" applyBorder="1" applyAlignment="1">
      <alignment horizontal="center" vertical="center"/>
    </xf>
    <xf numFmtId="0" fontId="39" fillId="27" borderId="125" xfId="0" applyFont="1" applyFill="1" applyBorder="1" applyAlignment="1">
      <alignment horizontal="center" vertical="center"/>
    </xf>
    <xf numFmtId="0" fontId="39" fillId="25" borderId="259" xfId="46" applyFont="1" applyFill="1" applyBorder="1" applyAlignment="1" applyProtection="1">
      <alignment horizontal="center"/>
    </xf>
    <xf numFmtId="0" fontId="33" fillId="25" borderId="151" xfId="50" applyFill="1" applyBorder="1" applyAlignment="1">
      <alignment horizontal="center" vertical="center"/>
    </xf>
    <xf numFmtId="0" fontId="33" fillId="25" borderId="85" xfId="50" applyFill="1" applyBorder="1" applyAlignment="1">
      <alignment horizontal="center" vertical="center"/>
    </xf>
    <xf numFmtId="0" fontId="33" fillId="25" borderId="196" xfId="50" applyFill="1" applyBorder="1" applyAlignment="1">
      <alignment horizontal="center" vertical="center"/>
    </xf>
    <xf numFmtId="0" fontId="33" fillId="25" borderId="251" xfId="50" applyFill="1" applyBorder="1" applyAlignment="1">
      <alignment horizontal="center" vertical="center"/>
    </xf>
    <xf numFmtId="0" fontId="33" fillId="25" borderId="223" xfId="50" applyFill="1" applyBorder="1" applyAlignment="1" applyProtection="1">
      <alignment horizontal="left" vertical="center" wrapText="1"/>
    </xf>
    <xf numFmtId="0" fontId="33" fillId="25" borderId="223" xfId="50" applyFill="1" applyBorder="1" applyAlignment="1" applyProtection="1">
      <alignment horizontal="center" vertical="center"/>
    </xf>
    <xf numFmtId="0" fontId="33" fillId="25" borderId="245" xfId="50" applyFill="1" applyBorder="1" applyAlignment="1" applyProtection="1">
      <alignment horizontal="center"/>
    </xf>
    <xf numFmtId="0" fontId="42" fillId="4" borderId="283" xfId="40" applyFont="1" applyFill="1" applyBorder="1" applyAlignment="1" applyProtection="1">
      <alignment horizontal="center" vertical="center" textRotation="90" wrapText="1"/>
    </xf>
    <xf numFmtId="0" fontId="33" fillId="25" borderId="246" xfId="50" applyFill="1" applyBorder="1" applyAlignment="1" applyProtection="1">
      <alignment horizontal="center"/>
    </xf>
    <xf numFmtId="0" fontId="39" fillId="25" borderId="194" xfId="46" applyFont="1" applyFill="1" applyBorder="1" applyAlignment="1" applyProtection="1">
      <alignment horizontal="center" vertical="center"/>
    </xf>
    <xf numFmtId="0" fontId="33" fillId="25" borderId="72" xfId="50" applyFill="1" applyBorder="1" applyAlignment="1" applyProtection="1">
      <alignment horizontal="center"/>
    </xf>
    <xf numFmtId="0" fontId="33" fillId="25" borderId="248" xfId="50" applyFill="1" applyBorder="1" applyAlignment="1" applyProtection="1">
      <alignment horizontal="center"/>
    </xf>
    <xf numFmtId="0" fontId="21" fillId="0" borderId="50" xfId="50" applyFont="1" applyBorder="1" applyAlignment="1">
      <alignment horizontal="center" vertical="center"/>
    </xf>
    <xf numFmtId="0" fontId="21" fillId="0" borderId="54" xfId="50" applyFont="1" applyBorder="1" applyAlignment="1">
      <alignment horizontal="center" vertical="center"/>
    </xf>
    <xf numFmtId="0" fontId="21" fillId="0" borderId="62" xfId="50" applyFont="1" applyBorder="1" applyAlignment="1">
      <alignment horizontal="center" vertical="center"/>
    </xf>
    <xf numFmtId="0" fontId="21" fillId="0" borderId="151" xfId="50" applyFont="1" applyBorder="1" applyAlignment="1">
      <alignment horizontal="center" vertical="center"/>
    </xf>
    <xf numFmtId="0" fontId="21" fillId="0" borderId="63" xfId="50" applyFont="1" applyBorder="1" applyAlignment="1">
      <alignment horizontal="center" vertical="center"/>
    </xf>
    <xf numFmtId="0" fontId="39" fillId="27" borderId="155" xfId="0" applyFont="1" applyFill="1" applyBorder="1" applyAlignment="1">
      <alignment horizontal="center" vertical="center"/>
    </xf>
    <xf numFmtId="0" fontId="39" fillId="27" borderId="144" xfId="0" applyFont="1" applyFill="1" applyBorder="1" applyAlignment="1">
      <alignment horizontal="center" vertical="center" wrapText="1"/>
    </xf>
    <xf numFmtId="0" fontId="33" fillId="25" borderId="66" xfId="50" applyFont="1" applyFill="1" applyBorder="1" applyAlignment="1" applyProtection="1">
      <alignment horizontal="center" vertical="center"/>
    </xf>
    <xf numFmtId="0" fontId="33" fillId="25" borderId="52" xfId="50" applyFill="1" applyBorder="1" applyAlignment="1" applyProtection="1">
      <alignment horizontal="center" vertical="center" wrapText="1"/>
    </xf>
    <xf numFmtId="0" fontId="44" fillId="27" borderId="78" xfId="40" applyFont="1" applyFill="1" applyBorder="1" applyAlignment="1">
      <alignment horizontal="center" vertical="center" wrapText="1"/>
    </xf>
    <xf numFmtId="0" fontId="44" fillId="27" borderId="169" xfId="40" applyFont="1" applyFill="1" applyBorder="1" applyAlignment="1">
      <alignment horizontal="center" vertical="center" wrapText="1"/>
    </xf>
    <xf numFmtId="0" fontId="46" fillId="0" borderId="0" xfId="51" applyFont="1" applyBorder="1" applyAlignment="1" applyProtection="1">
      <alignment horizontal="center" vertical="center"/>
      <protection locked="0"/>
    </xf>
    <xf numFmtId="0" fontId="53" fillId="0" borderId="0" xfId="51" applyFont="1" applyFill="1" applyBorder="1" applyAlignment="1" applyProtection="1">
      <alignment horizontal="center" vertical="center"/>
    </xf>
    <xf numFmtId="0" fontId="46" fillId="0" borderId="189" xfId="51" applyFont="1" applyFill="1" applyBorder="1" applyAlignment="1" applyProtection="1">
      <alignment horizontal="center" wrapText="1"/>
      <protection locked="0"/>
    </xf>
    <xf numFmtId="0" fontId="46" fillId="0" borderId="190" xfId="51" applyFont="1" applyFill="1" applyBorder="1" applyAlignment="1" applyProtection="1">
      <alignment horizontal="center" wrapText="1"/>
      <protection locked="0"/>
    </xf>
    <xf numFmtId="0" fontId="46" fillId="0" borderId="191" xfId="51" applyFont="1" applyFill="1" applyBorder="1" applyAlignment="1" applyProtection="1">
      <alignment horizontal="center" wrapText="1"/>
      <protection locked="0"/>
    </xf>
    <xf numFmtId="0" fontId="46" fillId="0" borderId="185" xfId="51" applyFont="1" applyFill="1" applyBorder="1" applyAlignment="1" applyProtection="1">
      <alignment horizontal="center" wrapText="1"/>
      <protection locked="0"/>
    </xf>
    <xf numFmtId="0" fontId="46" fillId="0" borderId="83" xfId="51" applyFont="1" applyFill="1" applyBorder="1" applyAlignment="1" applyProtection="1">
      <alignment horizontal="center" wrapText="1"/>
      <protection locked="0"/>
    </xf>
    <xf numFmtId="0" fontId="46" fillId="0" borderId="186" xfId="51" applyFont="1" applyFill="1" applyBorder="1" applyAlignment="1" applyProtection="1">
      <alignment horizontal="center" wrapText="1"/>
      <protection locked="0"/>
    </xf>
    <xf numFmtId="0" fontId="46" fillId="0" borderId="0" xfId="51" applyFont="1" applyFill="1" applyBorder="1" applyAlignment="1" applyProtection="1">
      <alignment horizontal="center" wrapText="1"/>
      <protection locked="0"/>
    </xf>
    <xf numFmtId="0" fontId="46" fillId="0" borderId="57" xfId="51" applyFont="1" applyFill="1" applyBorder="1" applyAlignment="1">
      <alignment horizontal="center" vertical="center"/>
    </xf>
    <xf numFmtId="0" fontId="46" fillId="0" borderId="187" xfId="51" applyFont="1" applyFill="1" applyBorder="1" applyAlignment="1">
      <alignment horizontal="center" vertical="center"/>
    </xf>
    <xf numFmtId="0" fontId="46" fillId="0" borderId="58" xfId="51" applyFont="1" applyFill="1" applyBorder="1" applyAlignment="1">
      <alignment horizontal="center" vertical="center"/>
    </xf>
    <xf numFmtId="0" fontId="46" fillId="0" borderId="172" xfId="51" applyFont="1" applyFill="1" applyBorder="1" applyAlignment="1">
      <alignment horizontal="center" vertical="center"/>
    </xf>
    <xf numFmtId="0" fontId="46" fillId="0" borderId="59" xfId="51" applyFont="1" applyBorder="1" applyAlignment="1">
      <alignment horizontal="center" vertical="center" wrapText="1"/>
    </xf>
    <xf numFmtId="0" fontId="46" fillId="0" borderId="171" xfId="0" applyFont="1" applyBorder="1" applyAlignment="1">
      <alignment horizontal="center" vertical="center" wrapText="1"/>
    </xf>
    <xf numFmtId="0" fontId="45" fillId="0" borderId="187" xfId="51" applyFont="1" applyFill="1" applyBorder="1" applyAlignment="1" applyProtection="1">
      <alignment horizontal="center" vertical="center" wrapText="1"/>
      <protection locked="0"/>
    </xf>
    <xf numFmtId="0" fontId="45" fillId="0" borderId="172" xfId="51" applyFont="1" applyFill="1" applyBorder="1" applyAlignment="1" applyProtection="1">
      <alignment horizontal="left" vertical="center" wrapText="1"/>
      <protection locked="0"/>
    </xf>
    <xf numFmtId="0" fontId="45" fillId="0" borderId="172" xfId="40" applyFont="1" applyFill="1" applyBorder="1" applyAlignment="1" applyProtection="1">
      <alignment horizontal="left" vertical="center"/>
      <protection locked="0"/>
    </xf>
    <xf numFmtId="0" fontId="45" fillId="0" borderId="187" xfId="46" applyFont="1" applyFill="1" applyBorder="1" applyAlignment="1" applyProtection="1">
      <alignment vertical="center"/>
      <protection locked="0"/>
    </xf>
    <xf numFmtId="0" fontId="45" fillId="0" borderId="187" xfId="46" applyFont="1" applyFill="1" applyBorder="1" applyAlignment="1" applyProtection="1">
      <alignment horizontal="left" vertical="center"/>
      <protection locked="0"/>
    </xf>
    <xf numFmtId="0" fontId="45" fillId="0" borderId="173" xfId="40" applyFont="1" applyFill="1" applyBorder="1" applyAlignment="1" applyProtection="1">
      <alignment horizontal="left" vertical="center"/>
      <protection locked="0"/>
    </xf>
    <xf numFmtId="0" fontId="45" fillId="0" borderId="83" xfId="40" applyFont="1" applyFill="1" applyBorder="1" applyAlignment="1" applyProtection="1">
      <alignment horizontal="left" vertical="center"/>
      <protection locked="0"/>
    </xf>
    <xf numFmtId="0" fontId="45" fillId="0" borderId="190" xfId="40" applyFont="1" applyFill="1" applyBorder="1" applyAlignment="1" applyProtection="1">
      <alignment horizontal="left" vertical="center"/>
      <protection locked="0"/>
    </xf>
    <xf numFmtId="0" fontId="45" fillId="0" borderId="192" xfId="46" applyFont="1" applyFill="1" applyBorder="1" applyAlignment="1" applyProtection="1">
      <alignment horizontal="left" vertical="center"/>
      <protection locked="0"/>
    </xf>
    <xf numFmtId="0" fontId="45" fillId="0" borderId="56" xfId="46" applyFont="1" applyFill="1" applyBorder="1" applyAlignment="1" applyProtection="1">
      <alignment horizontal="left" vertical="center"/>
      <protection locked="0"/>
    </xf>
    <xf numFmtId="0" fontId="45" fillId="0" borderId="65" xfId="46" applyFont="1" applyFill="1" applyBorder="1" applyAlignment="1" applyProtection="1">
      <alignment horizontal="left" vertical="center"/>
      <protection locked="0"/>
    </xf>
    <xf numFmtId="0" fontId="45" fillId="0" borderId="188" xfId="46" applyFont="1" applyFill="1" applyBorder="1" applyAlignment="1" applyProtection="1">
      <alignment horizontal="center" vertical="center"/>
      <protection locked="0"/>
    </xf>
    <xf numFmtId="0" fontId="21" fillId="31" borderId="212" xfId="40" applyFont="1" applyFill="1" applyBorder="1" applyAlignment="1" applyProtection="1">
      <protection locked="0"/>
    </xf>
    <xf numFmtId="0" fontId="21" fillId="31" borderId="210" xfId="46" applyFont="1" applyFill="1" applyBorder="1" applyAlignment="1" applyProtection="1">
      <alignment horizontal="center" vertical="center"/>
      <protection locked="0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 tint="-0.499984740745262"/>
    <pageSetUpPr fitToPage="1"/>
  </sheetPr>
  <dimension ref="A1:BG253"/>
  <sheetViews>
    <sheetView view="pageBreakPreview" zoomScale="85" zoomScaleNormal="55" zoomScaleSheetLayoutView="85" zoomScalePageLayoutView="90" workbookViewId="0">
      <pane xSplit="3" ySplit="9" topLeftCell="D91" activePane="bottomRight" state="frozen"/>
      <selection activeCell="A15" sqref="A15"/>
      <selection pane="topRight" activeCell="A15" sqref="A15"/>
      <selection pane="bottomLeft" activeCell="A15" sqref="A15"/>
      <selection pane="bottomRight" activeCell="C44" sqref="C44:C46"/>
    </sheetView>
  </sheetViews>
  <sheetFormatPr defaultColWidth="10.6640625" defaultRowHeight="15.75"/>
  <cols>
    <col min="1" max="1" width="17.83203125" style="1" customWidth="1"/>
    <col min="2" max="2" width="7.1640625" style="169" customWidth="1"/>
    <col min="3" max="3" width="63.6640625" style="169" customWidth="1"/>
    <col min="4" max="57" width="9.83203125" style="32" customWidth="1"/>
    <col min="58" max="58" width="58.1640625" style="2" bestFit="1" customWidth="1"/>
    <col min="59" max="59" width="32" style="2" bestFit="1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>
      <c r="A1" s="689" t="s">
        <v>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689"/>
      <c r="AX1" s="689"/>
      <c r="AY1" s="689"/>
      <c r="AZ1" s="689"/>
      <c r="BA1" s="689"/>
      <c r="BB1" s="689"/>
      <c r="BC1" s="689"/>
      <c r="BD1" s="689"/>
      <c r="BE1" s="689"/>
    </row>
    <row r="2" spans="1:59" ht="23.25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1.95" customHeight="1">
      <c r="A3" s="690" t="s">
        <v>519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</row>
    <row r="4" spans="1:59" ht="21.95" customHeight="1" thickBot="1">
      <c r="A4" s="689" t="s">
        <v>520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89"/>
      <c r="BE4" s="689"/>
    </row>
    <row r="5" spans="1:59" ht="21.95" customHeight="1" thickTop="1" thickBot="1">
      <c r="A5" s="691" t="s">
        <v>1</v>
      </c>
      <c r="B5" s="692" t="s">
        <v>2</v>
      </c>
      <c r="C5" s="693" t="s">
        <v>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696" t="s">
        <v>4</v>
      </c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6"/>
      <c r="AP5" s="696"/>
      <c r="AQ5" s="696"/>
      <c r="AR5" s="696"/>
      <c r="AS5" s="696"/>
      <c r="AT5" s="696"/>
      <c r="AU5" s="696"/>
      <c r="AV5" s="696"/>
      <c r="AW5" s="696"/>
      <c r="AX5" s="696"/>
      <c r="AY5" s="697"/>
      <c r="AZ5" s="718" t="s">
        <v>5</v>
      </c>
      <c r="BA5" s="719"/>
      <c r="BB5" s="719"/>
      <c r="BC5" s="719"/>
      <c r="BD5" s="719"/>
      <c r="BE5" s="719"/>
      <c r="BF5" s="701" t="s">
        <v>47</v>
      </c>
      <c r="BG5" s="703" t="s">
        <v>48</v>
      </c>
    </row>
    <row r="6" spans="1:59" ht="15.75" customHeight="1" thickTop="1" thickBot="1">
      <c r="A6" s="691"/>
      <c r="B6" s="692"/>
      <c r="C6" s="693"/>
      <c r="D6" s="678" t="s">
        <v>6</v>
      </c>
      <c r="E6" s="679"/>
      <c r="F6" s="679"/>
      <c r="G6" s="679"/>
      <c r="H6" s="679"/>
      <c r="I6" s="679"/>
      <c r="J6" s="677" t="s">
        <v>7</v>
      </c>
      <c r="K6" s="677"/>
      <c r="L6" s="677"/>
      <c r="M6" s="677"/>
      <c r="N6" s="677"/>
      <c r="O6" s="677"/>
      <c r="P6" s="679" t="s">
        <v>8</v>
      </c>
      <c r="Q6" s="679"/>
      <c r="R6" s="679"/>
      <c r="S6" s="679"/>
      <c r="T6" s="679"/>
      <c r="U6" s="679"/>
      <c r="V6" s="677" t="s">
        <v>9</v>
      </c>
      <c r="W6" s="677"/>
      <c r="X6" s="677"/>
      <c r="Y6" s="677"/>
      <c r="Z6" s="677"/>
      <c r="AA6" s="677"/>
      <c r="AB6" s="679" t="s">
        <v>10</v>
      </c>
      <c r="AC6" s="679"/>
      <c r="AD6" s="679"/>
      <c r="AE6" s="679"/>
      <c r="AF6" s="679"/>
      <c r="AG6" s="679"/>
      <c r="AH6" s="678" t="s">
        <v>11</v>
      </c>
      <c r="AI6" s="678"/>
      <c r="AJ6" s="678"/>
      <c r="AK6" s="678"/>
      <c r="AL6" s="678"/>
      <c r="AM6" s="678"/>
      <c r="AN6" s="679" t="s">
        <v>34</v>
      </c>
      <c r="AO6" s="679"/>
      <c r="AP6" s="679"/>
      <c r="AQ6" s="679"/>
      <c r="AR6" s="679"/>
      <c r="AS6" s="679"/>
      <c r="AT6" s="677" t="s">
        <v>35</v>
      </c>
      <c r="AU6" s="677"/>
      <c r="AV6" s="677"/>
      <c r="AW6" s="677"/>
      <c r="AX6" s="677"/>
      <c r="AY6" s="694"/>
      <c r="AZ6" s="718"/>
      <c r="BA6" s="719"/>
      <c r="BB6" s="719"/>
      <c r="BC6" s="719"/>
      <c r="BD6" s="719"/>
      <c r="BE6" s="719"/>
      <c r="BF6" s="702"/>
      <c r="BG6" s="704"/>
    </row>
    <row r="7" spans="1:59" ht="15.75" customHeight="1" thickTop="1" thickBot="1">
      <c r="A7" s="691"/>
      <c r="B7" s="692"/>
      <c r="C7" s="693"/>
      <c r="D7" s="698" t="s">
        <v>12</v>
      </c>
      <c r="E7" s="687"/>
      <c r="F7" s="695" t="s">
        <v>13</v>
      </c>
      <c r="G7" s="695"/>
      <c r="H7" s="680" t="s">
        <v>14</v>
      </c>
      <c r="I7" s="681" t="s">
        <v>45</v>
      </c>
      <c r="J7" s="687" t="s">
        <v>12</v>
      </c>
      <c r="K7" s="687"/>
      <c r="L7" s="695" t="s">
        <v>13</v>
      </c>
      <c r="M7" s="695"/>
      <c r="N7" s="680" t="s">
        <v>14</v>
      </c>
      <c r="O7" s="699" t="s">
        <v>46</v>
      </c>
      <c r="P7" s="687" t="s">
        <v>12</v>
      </c>
      <c r="Q7" s="687"/>
      <c r="R7" s="695" t="s">
        <v>13</v>
      </c>
      <c r="S7" s="695"/>
      <c r="T7" s="680" t="s">
        <v>14</v>
      </c>
      <c r="U7" s="699" t="s">
        <v>46</v>
      </c>
      <c r="V7" s="687" t="s">
        <v>12</v>
      </c>
      <c r="W7" s="687"/>
      <c r="X7" s="695" t="s">
        <v>13</v>
      </c>
      <c r="Y7" s="695"/>
      <c r="Z7" s="680" t="s">
        <v>14</v>
      </c>
      <c r="AA7" s="681" t="s">
        <v>46</v>
      </c>
      <c r="AB7" s="687" t="s">
        <v>12</v>
      </c>
      <c r="AC7" s="687"/>
      <c r="AD7" s="695" t="s">
        <v>13</v>
      </c>
      <c r="AE7" s="695"/>
      <c r="AF7" s="680" t="s">
        <v>14</v>
      </c>
      <c r="AG7" s="681" t="s">
        <v>46</v>
      </c>
      <c r="AH7" s="687" t="s">
        <v>12</v>
      </c>
      <c r="AI7" s="687"/>
      <c r="AJ7" s="695" t="s">
        <v>13</v>
      </c>
      <c r="AK7" s="695"/>
      <c r="AL7" s="680" t="s">
        <v>14</v>
      </c>
      <c r="AM7" s="681" t="s">
        <v>46</v>
      </c>
      <c r="AN7" s="687" t="s">
        <v>12</v>
      </c>
      <c r="AO7" s="687"/>
      <c r="AP7" s="695" t="s">
        <v>13</v>
      </c>
      <c r="AQ7" s="695"/>
      <c r="AR7" s="680" t="s">
        <v>14</v>
      </c>
      <c r="AS7" s="681" t="s">
        <v>46</v>
      </c>
      <c r="AT7" s="687" t="s">
        <v>12</v>
      </c>
      <c r="AU7" s="687"/>
      <c r="AV7" s="695" t="s">
        <v>13</v>
      </c>
      <c r="AW7" s="695"/>
      <c r="AX7" s="680" t="s">
        <v>14</v>
      </c>
      <c r="AY7" s="739" t="s">
        <v>45</v>
      </c>
      <c r="AZ7" s="698" t="s">
        <v>12</v>
      </c>
      <c r="BA7" s="687"/>
      <c r="BB7" s="695" t="s">
        <v>13</v>
      </c>
      <c r="BC7" s="695"/>
      <c r="BD7" s="680" t="s">
        <v>14</v>
      </c>
      <c r="BE7" s="738" t="s">
        <v>43</v>
      </c>
      <c r="BF7" s="702"/>
      <c r="BG7" s="704"/>
    </row>
    <row r="8" spans="1:59" ht="80.099999999999994" customHeight="1" thickTop="1" thickBot="1">
      <c r="A8" s="691"/>
      <c r="B8" s="692"/>
      <c r="C8" s="693"/>
      <c r="D8" s="496" t="s">
        <v>27</v>
      </c>
      <c r="E8" s="497" t="s">
        <v>28</v>
      </c>
      <c r="F8" s="498" t="s">
        <v>27</v>
      </c>
      <c r="G8" s="497" t="s">
        <v>28</v>
      </c>
      <c r="H8" s="680"/>
      <c r="I8" s="681"/>
      <c r="J8" s="499" t="s">
        <v>27</v>
      </c>
      <c r="K8" s="497" t="s">
        <v>28</v>
      </c>
      <c r="L8" s="498" t="s">
        <v>27</v>
      </c>
      <c r="M8" s="497" t="s">
        <v>28</v>
      </c>
      <c r="N8" s="680"/>
      <c r="O8" s="700"/>
      <c r="P8" s="499" t="s">
        <v>27</v>
      </c>
      <c r="Q8" s="497" t="s">
        <v>28</v>
      </c>
      <c r="R8" s="498" t="s">
        <v>27</v>
      </c>
      <c r="S8" s="497" t="s">
        <v>28</v>
      </c>
      <c r="T8" s="680"/>
      <c r="U8" s="700"/>
      <c r="V8" s="499" t="s">
        <v>27</v>
      </c>
      <c r="W8" s="497" t="s">
        <v>28</v>
      </c>
      <c r="X8" s="498" t="s">
        <v>27</v>
      </c>
      <c r="Y8" s="497" t="s">
        <v>28</v>
      </c>
      <c r="Z8" s="680"/>
      <c r="AA8" s="681"/>
      <c r="AB8" s="499" t="s">
        <v>27</v>
      </c>
      <c r="AC8" s="497" t="s">
        <v>28</v>
      </c>
      <c r="AD8" s="498" t="s">
        <v>27</v>
      </c>
      <c r="AE8" s="497" t="s">
        <v>28</v>
      </c>
      <c r="AF8" s="680"/>
      <c r="AG8" s="681"/>
      <c r="AH8" s="499" t="s">
        <v>27</v>
      </c>
      <c r="AI8" s="497" t="s">
        <v>28</v>
      </c>
      <c r="AJ8" s="498" t="s">
        <v>27</v>
      </c>
      <c r="AK8" s="497" t="s">
        <v>28</v>
      </c>
      <c r="AL8" s="680"/>
      <c r="AM8" s="681"/>
      <c r="AN8" s="499" t="s">
        <v>27</v>
      </c>
      <c r="AO8" s="497" t="s">
        <v>28</v>
      </c>
      <c r="AP8" s="498" t="s">
        <v>27</v>
      </c>
      <c r="AQ8" s="497" t="s">
        <v>28</v>
      </c>
      <c r="AR8" s="680"/>
      <c r="AS8" s="681"/>
      <c r="AT8" s="499" t="s">
        <v>27</v>
      </c>
      <c r="AU8" s="497" t="s">
        <v>28</v>
      </c>
      <c r="AV8" s="498" t="s">
        <v>27</v>
      </c>
      <c r="AW8" s="497" t="s">
        <v>28</v>
      </c>
      <c r="AX8" s="680"/>
      <c r="AY8" s="739"/>
      <c r="AZ8" s="496" t="s">
        <v>27</v>
      </c>
      <c r="BA8" s="497" t="s">
        <v>28</v>
      </c>
      <c r="BB8" s="498" t="s">
        <v>27</v>
      </c>
      <c r="BC8" s="497" t="s">
        <v>28</v>
      </c>
      <c r="BD8" s="680"/>
      <c r="BE8" s="738"/>
      <c r="BF8" s="702"/>
      <c r="BG8" s="704"/>
    </row>
    <row r="9" spans="1:59" s="5" customFormat="1" ht="15.75" customHeight="1">
      <c r="A9" s="3"/>
      <c r="B9" s="4"/>
      <c r="C9" s="104" t="s">
        <v>52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736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6"/>
      <c r="AL9" s="736"/>
      <c r="AM9" s="736"/>
      <c r="AN9" s="736"/>
      <c r="AO9" s="736"/>
      <c r="AP9" s="736"/>
      <c r="AQ9" s="736"/>
      <c r="AR9" s="736"/>
      <c r="AS9" s="736"/>
      <c r="AT9" s="736"/>
      <c r="AU9" s="736"/>
      <c r="AV9" s="736"/>
      <c r="AW9" s="736"/>
      <c r="AX9" s="736"/>
      <c r="AY9" s="736"/>
      <c r="AZ9" s="170"/>
      <c r="BA9" s="171" t="str">
        <f>IF(AZ9=0,"",AZ9)</f>
        <v/>
      </c>
      <c r="BB9" s="171"/>
      <c r="BC9" s="171"/>
      <c r="BD9" s="171"/>
      <c r="BE9" s="172"/>
      <c r="BF9" s="351"/>
      <c r="BG9" s="173"/>
    </row>
    <row r="10" spans="1:59" s="18" customFormat="1" ht="15.75" customHeight="1">
      <c r="A10" s="500" t="s">
        <v>225</v>
      </c>
      <c r="B10" s="354" t="s">
        <v>15</v>
      </c>
      <c r="C10" s="501" t="s">
        <v>69</v>
      </c>
      <c r="D10" s="502"/>
      <c r="E10" s="503" t="str">
        <f t="shared" ref="E10:E11" si="0">IF(D10*14=0,"",D10*14)</f>
        <v/>
      </c>
      <c r="F10" s="502">
        <v>2</v>
      </c>
      <c r="G10" s="503">
        <f t="shared" ref="G10" si="1">IF(F10*14=0,"",F10*14)</f>
        <v>28</v>
      </c>
      <c r="H10" s="502">
        <v>2</v>
      </c>
      <c r="I10" s="504" t="s">
        <v>164</v>
      </c>
      <c r="J10" s="505"/>
      <c r="K10" s="503" t="str">
        <f t="shared" ref="K10:K11" si="2">IF(J10*14=0,"",J10*14)</f>
        <v/>
      </c>
      <c r="L10" s="506"/>
      <c r="M10" s="503" t="str">
        <f t="shared" ref="M10:M11" si="3">IF(L10*14=0,"",L10*14)</f>
        <v/>
      </c>
      <c r="N10" s="506"/>
      <c r="O10" s="507"/>
      <c r="P10" s="506"/>
      <c r="Q10" s="503" t="str">
        <f t="shared" ref="Q10:Q11" si="4">IF(P10*14=0,"",P10*14)</f>
        <v/>
      </c>
      <c r="R10" s="506"/>
      <c r="S10" s="503" t="str">
        <f t="shared" ref="S10:S11" si="5">IF(R10*14=0,"",R10*14)</f>
        <v/>
      </c>
      <c r="T10" s="506"/>
      <c r="U10" s="508"/>
      <c r="V10" s="505"/>
      <c r="W10" s="503" t="str">
        <f t="shared" ref="W10:W11" si="6">IF(V10*14=0,"",V10*14)</f>
        <v/>
      </c>
      <c r="X10" s="506"/>
      <c r="Y10" s="503" t="str">
        <f t="shared" ref="Y10:Y11" si="7">IF(X10*14=0,"",X10*14)</f>
        <v/>
      </c>
      <c r="Z10" s="506"/>
      <c r="AA10" s="507"/>
      <c r="AB10" s="506"/>
      <c r="AC10" s="503" t="str">
        <f t="shared" ref="AC10:AC11" si="8">IF(AB10*14=0,"",AB10*14)</f>
        <v/>
      </c>
      <c r="AD10" s="506"/>
      <c r="AE10" s="503" t="str">
        <f t="shared" ref="AE10:AE11" si="9">IF(AD10*14=0,"",AD10*14)</f>
        <v/>
      </c>
      <c r="AF10" s="506"/>
      <c r="AG10" s="508"/>
      <c r="AH10" s="505"/>
      <c r="AI10" s="503" t="str">
        <f t="shared" ref="AI10:AI11" si="10">IF(AH10*14=0,"",AH10*14)</f>
        <v/>
      </c>
      <c r="AJ10" s="506"/>
      <c r="AK10" s="503" t="str">
        <f t="shared" ref="AK10:AK11" si="11">IF(AJ10*14=0,"",AJ10*14)</f>
        <v/>
      </c>
      <c r="AL10" s="506"/>
      <c r="AM10" s="507"/>
      <c r="AN10" s="505"/>
      <c r="AO10" s="503" t="str">
        <f t="shared" ref="AO10:AO11" si="12">IF(AN10*14=0,"",AN10*14)</f>
        <v/>
      </c>
      <c r="AP10" s="509"/>
      <c r="AQ10" s="503" t="str">
        <f t="shared" ref="AQ10:AQ11" si="13">IF(AP10*14=0,"",AP10*14)</f>
        <v/>
      </c>
      <c r="AR10" s="509"/>
      <c r="AS10" s="510"/>
      <c r="AT10" s="506"/>
      <c r="AU10" s="503" t="str">
        <f t="shared" ref="AU10:AU11" si="14">IF(AT10*14=0,"",AT10*14)</f>
        <v/>
      </c>
      <c r="AV10" s="506"/>
      <c r="AW10" s="503" t="str">
        <f t="shared" ref="AW10:AW11" si="15">IF(AV10*14=0,"",AV10*14)</f>
        <v/>
      </c>
      <c r="AX10" s="506"/>
      <c r="AY10" s="506"/>
      <c r="AZ10" s="511" t="str">
        <f t="shared" ref="AZ10:AZ11" si="16">IF(D10+J10+P10+V10+AB10+AH10+AN10+AT10=0,"",D10+J10+P10+V10+AB10+AH10+AN10+AT10)</f>
        <v/>
      </c>
      <c r="BA10" s="503" t="str">
        <f t="shared" ref="BA10:BA11" si="17">IF((D10+J10+P10+V10+AB10+AH10+AN10+AT10)*14=0,"",(D10+J10+P10+V10+AB10+AH10+AN10+AT10)*14)</f>
        <v/>
      </c>
      <c r="BB10" s="512">
        <f t="shared" ref="BB10:BB11" si="18">IF(F10+L10+R10+X10+AD10+AJ10+AP10+AV10=0,"",F10+L10+R10+X10+AD10+AJ10+AP10+AV10)</f>
        <v>2</v>
      </c>
      <c r="BC10" s="503">
        <f t="shared" ref="BC10:BC11" si="19">IF((L10+F10+R10+X10+AD10+AJ10+AP10+AV10)*14=0,"",(L10+F10+R10+X10+AD10+AJ10+AP10+AV10)*14)</f>
        <v>28</v>
      </c>
      <c r="BD10" s="512">
        <f t="shared" ref="BD10:BD11" si="20">IF(N10+H10+T10+Z10+AF10+AL10+AR10+AX10=0,"",N10+H10+T10+Z10+AF10+AL10+AR10+AX10)</f>
        <v>2</v>
      </c>
      <c r="BE10" s="513">
        <f t="shared" ref="BE10:BE11" si="21">IF(D10+F10+L10+J10+P10+R10+V10+X10+AB10+AD10+AH10+AJ10+AN10+AP10+AT10+AV10=0,"",D10+F10+L10+J10+P10+R10+V10+X10+AB10+AD10+AH10+AJ10+AN10+AP10+AT10+AV10)</f>
        <v>2</v>
      </c>
      <c r="BF10" s="352" t="s">
        <v>269</v>
      </c>
      <c r="BG10" s="95" t="s">
        <v>270</v>
      </c>
    </row>
    <row r="11" spans="1:59" s="18" customFormat="1" ht="15.75" customHeight="1">
      <c r="A11" s="500" t="s">
        <v>224</v>
      </c>
      <c r="B11" s="354" t="s">
        <v>15</v>
      </c>
      <c r="C11" s="501" t="s">
        <v>268</v>
      </c>
      <c r="D11" s="502"/>
      <c r="E11" s="503" t="str">
        <f t="shared" si="0"/>
        <v/>
      </c>
      <c r="F11" s="502">
        <v>8</v>
      </c>
      <c r="G11" s="503">
        <f>IF(F11*15=0,"",F11*15)</f>
        <v>120</v>
      </c>
      <c r="H11" s="502">
        <v>8</v>
      </c>
      <c r="I11" s="504" t="s">
        <v>164</v>
      </c>
      <c r="J11" s="505"/>
      <c r="K11" s="503" t="str">
        <f t="shared" si="2"/>
        <v/>
      </c>
      <c r="L11" s="506"/>
      <c r="M11" s="503" t="str">
        <f t="shared" si="3"/>
        <v/>
      </c>
      <c r="N11" s="506"/>
      <c r="O11" s="507"/>
      <c r="P11" s="506"/>
      <c r="Q11" s="503" t="str">
        <f t="shared" si="4"/>
        <v/>
      </c>
      <c r="R11" s="506"/>
      <c r="S11" s="503" t="str">
        <f t="shared" si="5"/>
        <v/>
      </c>
      <c r="T11" s="506"/>
      <c r="U11" s="508"/>
      <c r="V11" s="505"/>
      <c r="W11" s="503" t="str">
        <f t="shared" si="6"/>
        <v/>
      </c>
      <c r="X11" s="506"/>
      <c r="Y11" s="503" t="str">
        <f t="shared" si="7"/>
        <v/>
      </c>
      <c r="Z11" s="506"/>
      <c r="AA11" s="507"/>
      <c r="AB11" s="506"/>
      <c r="AC11" s="503" t="str">
        <f t="shared" si="8"/>
        <v/>
      </c>
      <c r="AD11" s="506"/>
      <c r="AE11" s="503" t="str">
        <f t="shared" si="9"/>
        <v/>
      </c>
      <c r="AF11" s="506"/>
      <c r="AG11" s="508"/>
      <c r="AH11" s="505"/>
      <c r="AI11" s="503" t="str">
        <f t="shared" si="10"/>
        <v/>
      </c>
      <c r="AJ11" s="506"/>
      <c r="AK11" s="503" t="str">
        <f t="shared" si="11"/>
        <v/>
      </c>
      <c r="AL11" s="506"/>
      <c r="AM11" s="507"/>
      <c r="AN11" s="505"/>
      <c r="AO11" s="503" t="str">
        <f t="shared" si="12"/>
        <v/>
      </c>
      <c r="AP11" s="509"/>
      <c r="AQ11" s="503" t="str">
        <f t="shared" si="13"/>
        <v/>
      </c>
      <c r="AR11" s="509"/>
      <c r="AS11" s="510"/>
      <c r="AT11" s="506"/>
      <c r="AU11" s="503" t="str">
        <f t="shared" si="14"/>
        <v/>
      </c>
      <c r="AV11" s="506"/>
      <c r="AW11" s="503" t="str">
        <f t="shared" si="15"/>
        <v/>
      </c>
      <c r="AX11" s="506"/>
      <c r="AY11" s="506"/>
      <c r="AZ11" s="511" t="str">
        <f t="shared" si="16"/>
        <v/>
      </c>
      <c r="BA11" s="503" t="str">
        <f t="shared" si="17"/>
        <v/>
      </c>
      <c r="BB11" s="512">
        <f t="shared" si="18"/>
        <v>8</v>
      </c>
      <c r="BC11" s="503">
        <f t="shared" si="19"/>
        <v>112</v>
      </c>
      <c r="BD11" s="512">
        <f t="shared" si="20"/>
        <v>8</v>
      </c>
      <c r="BE11" s="513">
        <f t="shared" si="21"/>
        <v>8</v>
      </c>
      <c r="BF11" s="352" t="s">
        <v>277</v>
      </c>
      <c r="BG11" s="95" t="s">
        <v>359</v>
      </c>
    </row>
    <row r="12" spans="1:59" ht="15.75" customHeight="1">
      <c r="A12" s="500" t="s">
        <v>187</v>
      </c>
      <c r="B12" s="514" t="s">
        <v>15</v>
      </c>
      <c r="C12" s="501" t="s">
        <v>188</v>
      </c>
      <c r="D12" s="502">
        <v>2</v>
      </c>
      <c r="E12" s="503">
        <f>IF(D12*14=0,"",D12*14)</f>
        <v>28</v>
      </c>
      <c r="F12" s="502"/>
      <c r="G12" s="503" t="str">
        <f>IF(F12*14=0,"",F12*14)</f>
        <v/>
      </c>
      <c r="H12" s="502">
        <v>2</v>
      </c>
      <c r="I12" s="504" t="s">
        <v>117</v>
      </c>
      <c r="J12" s="505"/>
      <c r="K12" s="503" t="str">
        <f>IF(J12*14=0,"",J12*14)</f>
        <v/>
      </c>
      <c r="L12" s="506"/>
      <c r="M12" s="503" t="str">
        <f>IF(L12*14=0,"",L12*14)</f>
        <v/>
      </c>
      <c r="N12" s="506"/>
      <c r="O12" s="507"/>
      <c r="P12" s="506"/>
      <c r="Q12" s="503" t="str">
        <f>IF(P12*14=0,"",P12*14)</f>
        <v/>
      </c>
      <c r="R12" s="506"/>
      <c r="S12" s="503" t="str">
        <f>IF(R12*14=0,"",R12*14)</f>
        <v/>
      </c>
      <c r="T12" s="506"/>
      <c r="U12" s="508"/>
      <c r="V12" s="505"/>
      <c r="W12" s="503" t="str">
        <f>IF(V12*14=0,"",V12*14)</f>
        <v/>
      </c>
      <c r="X12" s="506"/>
      <c r="Y12" s="503" t="str">
        <f>IF(X12*14=0,"",X12*14)</f>
        <v/>
      </c>
      <c r="Z12" s="506"/>
      <c r="AA12" s="507"/>
      <c r="AB12" s="506"/>
      <c r="AC12" s="503"/>
      <c r="AD12" s="506"/>
      <c r="AE12" s="503"/>
      <c r="AF12" s="506"/>
      <c r="AG12" s="508"/>
      <c r="AH12" s="505"/>
      <c r="AI12" s="503" t="str">
        <f>IF(AH12*14=0,"",AH12*14)</f>
        <v/>
      </c>
      <c r="AJ12" s="506"/>
      <c r="AK12" s="503" t="str">
        <f>IF(AJ12*14=0,"",AJ12*14)</f>
        <v/>
      </c>
      <c r="AL12" s="506"/>
      <c r="AM12" s="507"/>
      <c r="AN12" s="505"/>
      <c r="AO12" s="503" t="str">
        <f>IF(AN12*14=0,"",AN12*14)</f>
        <v/>
      </c>
      <c r="AP12" s="506"/>
      <c r="AQ12" s="503" t="str">
        <f>IF(AP12*14=0,"",AP12*14)</f>
        <v/>
      </c>
      <c r="AR12" s="506"/>
      <c r="AS12" s="507"/>
      <c r="AT12" s="506"/>
      <c r="AU12" s="503" t="str">
        <f>IF(AT12*14=0,"",AT12*14)</f>
        <v/>
      </c>
      <c r="AV12" s="506"/>
      <c r="AW12" s="503" t="str">
        <f>IF(AV12*14=0,"",AV12*14)</f>
        <v/>
      </c>
      <c r="AX12" s="506"/>
      <c r="AY12" s="506"/>
      <c r="AZ12" s="511">
        <f>IF(D12+J12+P12+V12+AB12+AH12+AN12+AT12=0,"",D12+J12+P12+V12+AB12+AH12+AN12+AT12)</f>
        <v>2</v>
      </c>
      <c r="BA12" s="503">
        <f>IF((D12+J12+P12+V12+AB12+AH12+AN12+AT12)*14=0,"",(D12+J12+P12+V12+AB12+AH12+AN12+AT12)*14)</f>
        <v>28</v>
      </c>
      <c r="BB12" s="512" t="str">
        <f>IF(F12+L12+R12+X12+AD12+AJ12+AP12+AV12=0,"",F12+L12+R12+X12+AD12+AJ12+AP12+AV12)</f>
        <v/>
      </c>
      <c r="BC12" s="503" t="str">
        <f>IF((L12+F12+R12+X12+AD12+AJ12+AP12+AV12)*14=0,"",(L12+F12+R12+X12+AD12+AJ12+AP12+AV12)*14)</f>
        <v/>
      </c>
      <c r="BD12" s="512">
        <f>IF(N12+H12+T12+Z12+AF12+AL12+AR12+AX12=0,"",N12+H12+T12+Z12+AF12+AL12+AR12+AX12)</f>
        <v>2</v>
      </c>
      <c r="BE12" s="513">
        <f>IF(D12+F12+L12+J12+P12+R12+V12+X12+AB12+AD12+AH12+AJ12+AN12+AP12+AT12+AV12=0,"",D12+F12+L12+J12+P12+R12+V12+X12+AB12+AD12+AH12+AJ12+AN12+AP12+AT12+AV12)</f>
        <v>2</v>
      </c>
      <c r="BF12" s="352" t="s">
        <v>278</v>
      </c>
      <c r="BG12" s="95" t="s">
        <v>279</v>
      </c>
    </row>
    <row r="13" spans="1:59" s="18" customFormat="1" ht="15.75" customHeight="1">
      <c r="A13" s="500" t="s">
        <v>189</v>
      </c>
      <c r="B13" s="354" t="s">
        <v>15</v>
      </c>
      <c r="C13" s="501" t="s">
        <v>256</v>
      </c>
      <c r="D13" s="502">
        <v>2</v>
      </c>
      <c r="E13" s="503">
        <f t="shared" ref="E13:E21" si="22">IF(D13*14=0,"",D13*14)</f>
        <v>28</v>
      </c>
      <c r="F13" s="502"/>
      <c r="G13" s="503" t="str">
        <f t="shared" ref="G13:G21" si="23">IF(F13*14=0,"",F13*14)</f>
        <v/>
      </c>
      <c r="H13" s="502">
        <v>2</v>
      </c>
      <c r="I13" s="504" t="s">
        <v>15</v>
      </c>
      <c r="J13" s="505"/>
      <c r="K13" s="503" t="str">
        <f t="shared" ref="K13:K15" si="24">IF(J13*14=0,"",J13*14)</f>
        <v/>
      </c>
      <c r="L13" s="506"/>
      <c r="M13" s="503" t="str">
        <f t="shared" ref="M13:M15" si="25">IF(L13*14=0,"",L13*14)</f>
        <v/>
      </c>
      <c r="N13" s="506"/>
      <c r="O13" s="507"/>
      <c r="P13" s="506"/>
      <c r="Q13" s="503" t="str">
        <f t="shared" ref="Q13:Q15" si="26">IF(P13*14=0,"",P13*14)</f>
        <v/>
      </c>
      <c r="R13" s="506"/>
      <c r="S13" s="503" t="str">
        <f t="shared" ref="S13:S15" si="27">IF(R13*14=0,"",R13*14)</f>
        <v/>
      </c>
      <c r="T13" s="506"/>
      <c r="U13" s="508"/>
      <c r="V13" s="505"/>
      <c r="W13" s="503" t="str">
        <f t="shared" ref="W13:W15" si="28">IF(V13*14=0,"",V13*14)</f>
        <v/>
      </c>
      <c r="X13" s="506"/>
      <c r="Y13" s="503" t="str">
        <f t="shared" ref="Y13:Y15" si="29">IF(X13*14=0,"",X13*14)</f>
        <v/>
      </c>
      <c r="Z13" s="506"/>
      <c r="AA13" s="507"/>
      <c r="AB13" s="506"/>
      <c r="AC13" s="503" t="str">
        <f t="shared" ref="AC13:AC15" si="30">IF(AB13*14=0,"",AB13*14)</f>
        <v/>
      </c>
      <c r="AD13" s="506"/>
      <c r="AE13" s="503" t="str">
        <f t="shared" ref="AE13:AE15" si="31">IF(AD13*14=0,"",AD13*14)</f>
        <v/>
      </c>
      <c r="AF13" s="506"/>
      <c r="AG13" s="508"/>
      <c r="AH13" s="505"/>
      <c r="AI13" s="503" t="str">
        <f t="shared" ref="AI13:AI15" si="32">IF(AH13*14=0,"",AH13*14)</f>
        <v/>
      </c>
      <c r="AJ13" s="506"/>
      <c r="AK13" s="503" t="str">
        <f t="shared" ref="AK13:AK15" si="33">IF(AJ13*14=0,"",AJ13*14)</f>
        <v/>
      </c>
      <c r="AL13" s="506"/>
      <c r="AM13" s="507"/>
      <c r="AN13" s="505"/>
      <c r="AO13" s="503" t="str">
        <f t="shared" ref="AO13:AO15" si="34">IF(AN13*14=0,"",AN13*14)</f>
        <v/>
      </c>
      <c r="AP13" s="509"/>
      <c r="AQ13" s="503" t="str">
        <f t="shared" ref="AQ13:AQ15" si="35">IF(AP13*14=0,"",AP13*14)</f>
        <v/>
      </c>
      <c r="AR13" s="509"/>
      <c r="AS13" s="510"/>
      <c r="AT13" s="506"/>
      <c r="AU13" s="503" t="str">
        <f t="shared" ref="AU13:AU15" si="36">IF(AT13*14=0,"",AT13*14)</f>
        <v/>
      </c>
      <c r="AV13" s="506"/>
      <c r="AW13" s="503" t="str">
        <f t="shared" ref="AW13:AW15" si="37">IF(AV13*14=0,"",AV13*14)</f>
        <v/>
      </c>
      <c r="AX13" s="506"/>
      <c r="AY13" s="506"/>
      <c r="AZ13" s="511">
        <f t="shared" ref="AZ13:AZ15" si="38">IF(D13+J13+P13+V13+AB13+AH13+AN13+AT13=0,"",D13+J13+P13+V13+AB13+AH13+AN13+AT13)</f>
        <v>2</v>
      </c>
      <c r="BA13" s="503">
        <f t="shared" ref="BA13:BA15" si="39">IF((D13+J13+P13+V13+AB13+AH13+AN13+AT13)*14=0,"",(D13+J13+P13+V13+AB13+AH13+AN13+AT13)*14)</f>
        <v>28</v>
      </c>
      <c r="BB13" s="512" t="str">
        <f t="shared" ref="BB13:BB15" si="40">IF(F13+L13+R13+X13+AD13+AJ13+AP13+AV13=0,"",F13+L13+R13+X13+AD13+AJ13+AP13+AV13)</f>
        <v/>
      </c>
      <c r="BC13" s="503" t="str">
        <f t="shared" ref="BC13:BC15" si="41">IF((L13+F13+R13+X13+AD13+AJ13+AP13+AV13)*14=0,"",(L13+F13+R13+X13+AD13+AJ13+AP13+AV13)*14)</f>
        <v/>
      </c>
      <c r="BD13" s="512">
        <f t="shared" ref="BD13:BD15" si="42">IF(N13+H13+T13+Z13+AF13+AL13+AR13+AX13=0,"",N13+H13+T13+Z13+AF13+AL13+AR13+AX13)</f>
        <v>2</v>
      </c>
      <c r="BE13" s="513">
        <f t="shared" ref="BE13:BE15" si="43">IF(D13+F13+L13+J13+P13+R13+V13+X13+AB13+AD13+AH13+AJ13+AN13+AP13+AT13+AV13=0,"",D13+F13+L13+J13+P13+R13+V13+X13+AB13+AD13+AH13+AJ13+AN13+AP13+AT13+AV13)</f>
        <v>2</v>
      </c>
      <c r="BF13" s="352" t="s">
        <v>280</v>
      </c>
      <c r="BG13" s="95" t="s">
        <v>281</v>
      </c>
    </row>
    <row r="14" spans="1:59" s="18" customFormat="1" ht="15.75" customHeight="1">
      <c r="A14" s="500" t="s">
        <v>580</v>
      </c>
      <c r="B14" s="514" t="s">
        <v>15</v>
      </c>
      <c r="C14" s="501" t="s">
        <v>257</v>
      </c>
      <c r="D14" s="502">
        <v>2</v>
      </c>
      <c r="E14" s="503">
        <f t="shared" si="22"/>
        <v>28</v>
      </c>
      <c r="F14" s="502"/>
      <c r="G14" s="503" t="str">
        <f t="shared" si="23"/>
        <v/>
      </c>
      <c r="H14" s="502">
        <v>2</v>
      </c>
      <c r="I14" s="504" t="s">
        <v>164</v>
      </c>
      <c r="J14" s="505"/>
      <c r="K14" s="503" t="str">
        <f t="shared" si="24"/>
        <v/>
      </c>
      <c r="L14" s="506"/>
      <c r="M14" s="503" t="str">
        <f t="shared" si="25"/>
        <v/>
      </c>
      <c r="N14" s="506"/>
      <c r="O14" s="507"/>
      <c r="P14" s="506"/>
      <c r="Q14" s="503" t="str">
        <f t="shared" si="26"/>
        <v/>
      </c>
      <c r="R14" s="506"/>
      <c r="S14" s="503" t="str">
        <f t="shared" si="27"/>
        <v/>
      </c>
      <c r="T14" s="506"/>
      <c r="U14" s="508"/>
      <c r="V14" s="505"/>
      <c r="W14" s="503" t="str">
        <f t="shared" si="28"/>
        <v/>
      </c>
      <c r="X14" s="506"/>
      <c r="Y14" s="503" t="str">
        <f t="shared" si="29"/>
        <v/>
      </c>
      <c r="Z14" s="506"/>
      <c r="AA14" s="507"/>
      <c r="AB14" s="506"/>
      <c r="AC14" s="503" t="str">
        <f t="shared" si="30"/>
        <v/>
      </c>
      <c r="AD14" s="506"/>
      <c r="AE14" s="503" t="str">
        <f t="shared" si="31"/>
        <v/>
      </c>
      <c r="AF14" s="506"/>
      <c r="AG14" s="508"/>
      <c r="AH14" s="505"/>
      <c r="AI14" s="503" t="str">
        <f t="shared" si="32"/>
        <v/>
      </c>
      <c r="AJ14" s="506"/>
      <c r="AK14" s="503" t="str">
        <f t="shared" si="33"/>
        <v/>
      </c>
      <c r="AL14" s="506"/>
      <c r="AM14" s="507"/>
      <c r="AN14" s="505"/>
      <c r="AO14" s="503" t="str">
        <f t="shared" si="34"/>
        <v/>
      </c>
      <c r="AP14" s="509"/>
      <c r="AQ14" s="503" t="str">
        <f t="shared" si="35"/>
        <v/>
      </c>
      <c r="AR14" s="509"/>
      <c r="AS14" s="510"/>
      <c r="AT14" s="506"/>
      <c r="AU14" s="503" t="str">
        <f t="shared" si="36"/>
        <v/>
      </c>
      <c r="AV14" s="506"/>
      <c r="AW14" s="503" t="str">
        <f t="shared" si="37"/>
        <v/>
      </c>
      <c r="AX14" s="506"/>
      <c r="AY14" s="506"/>
      <c r="AZ14" s="511">
        <f t="shared" si="38"/>
        <v>2</v>
      </c>
      <c r="BA14" s="503">
        <f t="shared" si="39"/>
        <v>28</v>
      </c>
      <c r="BB14" s="512" t="str">
        <f t="shared" si="40"/>
        <v/>
      </c>
      <c r="BC14" s="503" t="str">
        <f t="shared" si="41"/>
        <v/>
      </c>
      <c r="BD14" s="512">
        <f t="shared" si="42"/>
        <v>2</v>
      </c>
      <c r="BE14" s="513">
        <f t="shared" si="43"/>
        <v>2</v>
      </c>
      <c r="BF14" s="352" t="s">
        <v>282</v>
      </c>
      <c r="BG14" s="95" t="s">
        <v>283</v>
      </c>
    </row>
    <row r="15" spans="1:59" s="18" customFormat="1" ht="15.75" customHeight="1">
      <c r="A15" s="515" t="s">
        <v>184</v>
      </c>
      <c r="B15" s="516" t="s">
        <v>15</v>
      </c>
      <c r="C15" s="501" t="s">
        <v>81</v>
      </c>
      <c r="D15" s="502"/>
      <c r="E15" s="503" t="str">
        <f t="shared" si="22"/>
        <v/>
      </c>
      <c r="F15" s="502">
        <v>2</v>
      </c>
      <c r="G15" s="503">
        <f t="shared" si="23"/>
        <v>28</v>
      </c>
      <c r="H15" s="502">
        <v>2</v>
      </c>
      <c r="I15" s="504" t="s">
        <v>164</v>
      </c>
      <c r="J15" s="505"/>
      <c r="K15" s="503" t="str">
        <f t="shared" si="24"/>
        <v/>
      </c>
      <c r="L15" s="506"/>
      <c r="M15" s="503" t="str">
        <f t="shared" si="25"/>
        <v/>
      </c>
      <c r="N15" s="506"/>
      <c r="O15" s="507"/>
      <c r="P15" s="506"/>
      <c r="Q15" s="503" t="str">
        <f t="shared" si="26"/>
        <v/>
      </c>
      <c r="R15" s="506"/>
      <c r="S15" s="503" t="str">
        <f t="shared" si="27"/>
        <v/>
      </c>
      <c r="T15" s="506"/>
      <c r="U15" s="508"/>
      <c r="V15" s="505"/>
      <c r="W15" s="503" t="str">
        <f t="shared" si="28"/>
        <v/>
      </c>
      <c r="X15" s="506"/>
      <c r="Y15" s="503" t="str">
        <f t="shared" si="29"/>
        <v/>
      </c>
      <c r="Z15" s="506"/>
      <c r="AA15" s="507"/>
      <c r="AB15" s="506"/>
      <c r="AC15" s="503" t="str">
        <f t="shared" si="30"/>
        <v/>
      </c>
      <c r="AD15" s="506"/>
      <c r="AE15" s="503" t="str">
        <f t="shared" si="31"/>
        <v/>
      </c>
      <c r="AF15" s="506"/>
      <c r="AG15" s="508"/>
      <c r="AH15" s="505"/>
      <c r="AI15" s="503" t="str">
        <f t="shared" si="32"/>
        <v/>
      </c>
      <c r="AJ15" s="506"/>
      <c r="AK15" s="503" t="str">
        <f t="shared" si="33"/>
        <v/>
      </c>
      <c r="AL15" s="506"/>
      <c r="AM15" s="507"/>
      <c r="AN15" s="505"/>
      <c r="AO15" s="503" t="str">
        <f t="shared" si="34"/>
        <v/>
      </c>
      <c r="AP15" s="509"/>
      <c r="AQ15" s="503" t="str">
        <f t="shared" si="35"/>
        <v/>
      </c>
      <c r="AR15" s="509"/>
      <c r="AS15" s="510"/>
      <c r="AT15" s="506"/>
      <c r="AU15" s="503" t="str">
        <f t="shared" si="36"/>
        <v/>
      </c>
      <c r="AV15" s="506"/>
      <c r="AW15" s="503" t="str">
        <f t="shared" si="37"/>
        <v/>
      </c>
      <c r="AX15" s="506"/>
      <c r="AY15" s="506"/>
      <c r="AZ15" s="511" t="str">
        <f t="shared" si="38"/>
        <v/>
      </c>
      <c r="BA15" s="503" t="str">
        <f t="shared" si="39"/>
        <v/>
      </c>
      <c r="BB15" s="512">
        <f t="shared" si="40"/>
        <v>2</v>
      </c>
      <c r="BC15" s="503">
        <f t="shared" si="41"/>
        <v>28</v>
      </c>
      <c r="BD15" s="512">
        <f t="shared" si="42"/>
        <v>2</v>
      </c>
      <c r="BE15" s="513">
        <f t="shared" si="43"/>
        <v>2</v>
      </c>
      <c r="BF15" s="352" t="s">
        <v>284</v>
      </c>
      <c r="BG15" s="95" t="s">
        <v>285</v>
      </c>
    </row>
    <row r="16" spans="1:59" s="18" customFormat="1" ht="15.75" customHeight="1">
      <c r="A16" s="500" t="s">
        <v>185</v>
      </c>
      <c r="B16" s="516" t="s">
        <v>15</v>
      </c>
      <c r="C16" s="501" t="s">
        <v>82</v>
      </c>
      <c r="D16" s="502">
        <v>1</v>
      </c>
      <c r="E16" s="503">
        <f>IF(D16*14=0,"",D16*14)</f>
        <v>14</v>
      </c>
      <c r="F16" s="502">
        <v>1</v>
      </c>
      <c r="G16" s="503">
        <f>IF(F16*14=0,"",F16*14)</f>
        <v>14</v>
      </c>
      <c r="H16" s="502">
        <v>2</v>
      </c>
      <c r="I16" s="504" t="s">
        <v>164</v>
      </c>
      <c r="J16" s="505"/>
      <c r="K16" s="503" t="str">
        <f>IF(J16*14=0,"",J16*14)</f>
        <v/>
      </c>
      <c r="L16" s="506"/>
      <c r="M16" s="503" t="str">
        <f>IF(L16*14=0,"",L16*14)</f>
        <v/>
      </c>
      <c r="N16" s="506"/>
      <c r="O16" s="507"/>
      <c r="P16" s="506"/>
      <c r="Q16" s="503" t="str">
        <f>IF(P16*14=0,"",P16*14)</f>
        <v/>
      </c>
      <c r="R16" s="506"/>
      <c r="S16" s="503" t="str">
        <f>IF(R16*14=0,"",R16*14)</f>
        <v/>
      </c>
      <c r="T16" s="506"/>
      <c r="U16" s="508"/>
      <c r="V16" s="505"/>
      <c r="W16" s="503" t="str">
        <f>IF(V16*14=0,"",V16*14)</f>
        <v/>
      </c>
      <c r="X16" s="506"/>
      <c r="Y16" s="503" t="str">
        <f>IF(X16*14=0,"",X16*14)</f>
        <v/>
      </c>
      <c r="Z16" s="506"/>
      <c r="AA16" s="507"/>
      <c r="AB16" s="506"/>
      <c r="AC16" s="503" t="str">
        <f>IF(AB16*14=0,"",AB16*14)</f>
        <v/>
      </c>
      <c r="AD16" s="506"/>
      <c r="AE16" s="503" t="str">
        <f>IF(AD16*14=0,"",AD16*14)</f>
        <v/>
      </c>
      <c r="AF16" s="506"/>
      <c r="AG16" s="508"/>
      <c r="AH16" s="505"/>
      <c r="AI16" s="503" t="str">
        <f>IF(AH16*14=0,"",AH16*14)</f>
        <v/>
      </c>
      <c r="AJ16" s="506"/>
      <c r="AK16" s="503" t="str">
        <f>IF(AJ16*14=0,"",AJ16*14)</f>
        <v/>
      </c>
      <c r="AL16" s="506"/>
      <c r="AM16" s="507"/>
      <c r="AN16" s="505"/>
      <c r="AO16" s="503" t="str">
        <f>IF(AN16*14=0,"",AN16*14)</f>
        <v/>
      </c>
      <c r="AP16" s="506"/>
      <c r="AQ16" s="503" t="str">
        <f>IF(AP16*14=0,"",AP16*14)</f>
        <v/>
      </c>
      <c r="AR16" s="506"/>
      <c r="AS16" s="507"/>
      <c r="AT16" s="506"/>
      <c r="AU16" s="503" t="str">
        <f>IF(AT16*14=0,"",AT16*14)</f>
        <v/>
      </c>
      <c r="AV16" s="506"/>
      <c r="AW16" s="503" t="str">
        <f>IF(AV16*14=0,"",AV16*14)</f>
        <v/>
      </c>
      <c r="AX16" s="506"/>
      <c r="AY16" s="506"/>
      <c r="AZ16" s="511">
        <f>IF(D16+J16+P16+V16+AB16+AH16+AN16+AT16=0,"",D16+J16+P16+V16+AB16+AH16+AN16+AT16)</f>
        <v>1</v>
      </c>
      <c r="BA16" s="503">
        <f>IF((D16+J16+P16+V16+AB16+AH16+AN16+AT16)*14=0,"",(D16+J16+P16+V16+AB16+AH16+AN16+AT16)*14)</f>
        <v>14</v>
      </c>
      <c r="BB16" s="512">
        <f>IF(F16+L16+R16+X16+AD16+AJ16+AP16+AV16=0,"",F16+L16+R16+X16+AD16+AJ16+AP16+AV16)</f>
        <v>1</v>
      </c>
      <c r="BC16" s="503">
        <f>IF((L16+F16+R16+X16+AD16+AJ16+AP16+AV16)*14=0,"",(L16+F16+R16+X16+AD16+AJ16+AP16+AV16)*14)</f>
        <v>14</v>
      </c>
      <c r="BD16" s="512">
        <f>IF(N16+H16+T16+Z16+AF16+AL16+AR16+AX16=0,"",N16+H16+T16+Z16+AF16+AL16+AR16+AX16)</f>
        <v>2</v>
      </c>
      <c r="BE16" s="513">
        <f>IF(D16+F16+L16+J16+P16+R16+V16+X16+AB16+AD16+AH16+AJ16+AN16+AP16+AT16+AV16=0,"",D16+F16+L16+J16+P16+R16+V16+X16+AB16+AD16+AH16+AJ16+AN16+AP16+AT16+AV16)</f>
        <v>2</v>
      </c>
      <c r="BF16" s="352" t="s">
        <v>284</v>
      </c>
      <c r="BG16" s="95" t="s">
        <v>285</v>
      </c>
    </row>
    <row r="17" spans="1:59" ht="15.75" customHeight="1">
      <c r="A17" s="517" t="s">
        <v>272</v>
      </c>
      <c r="B17" s="516" t="s">
        <v>15</v>
      </c>
      <c r="C17" s="501" t="s">
        <v>85</v>
      </c>
      <c r="D17" s="502">
        <v>2</v>
      </c>
      <c r="E17" s="503">
        <f>IF(D17*14=0,"",D17*14)</f>
        <v>28</v>
      </c>
      <c r="F17" s="502"/>
      <c r="G17" s="503" t="str">
        <f>IF(F17*14=0,"",F17*14)</f>
        <v/>
      </c>
      <c r="H17" s="502">
        <v>2</v>
      </c>
      <c r="I17" s="504" t="s">
        <v>15</v>
      </c>
      <c r="J17" s="505"/>
      <c r="K17" s="503" t="str">
        <f>IF(J17*14=0,"",J17*14)</f>
        <v/>
      </c>
      <c r="L17" s="506"/>
      <c r="M17" s="503" t="str">
        <f>IF(L17*14=0,"",L17*14)</f>
        <v/>
      </c>
      <c r="N17" s="506"/>
      <c r="O17" s="507"/>
      <c r="P17" s="506"/>
      <c r="Q17" s="503" t="str">
        <f>IF(P17*14=0,"",P17*14)</f>
        <v/>
      </c>
      <c r="R17" s="506"/>
      <c r="S17" s="503" t="str">
        <f>IF(R17*14=0,"",R17*14)</f>
        <v/>
      </c>
      <c r="T17" s="506"/>
      <c r="U17" s="508"/>
      <c r="V17" s="505"/>
      <c r="W17" s="503" t="str">
        <f>IF(V17*14=0,"",V17*14)</f>
        <v/>
      </c>
      <c r="X17" s="506"/>
      <c r="Y17" s="503" t="str">
        <f>IF(X17*14=0,"",X17*14)</f>
        <v/>
      </c>
      <c r="Z17" s="506"/>
      <c r="AA17" s="507"/>
      <c r="AB17" s="506"/>
      <c r="AC17" s="503" t="str">
        <f>IF(AB17*14=0,"",AB17*14)</f>
        <v/>
      </c>
      <c r="AD17" s="506"/>
      <c r="AE17" s="503" t="str">
        <f>IF(AD17*14=0,"",AD17*14)</f>
        <v/>
      </c>
      <c r="AF17" s="506"/>
      <c r="AG17" s="508"/>
      <c r="AH17" s="505"/>
      <c r="AI17" s="503" t="str">
        <f>IF(AH17*14=0,"",AH17*14)</f>
        <v/>
      </c>
      <c r="AJ17" s="506"/>
      <c r="AK17" s="503" t="str">
        <f>IF(AJ17*14=0,"",AJ17*14)</f>
        <v/>
      </c>
      <c r="AL17" s="506"/>
      <c r="AM17" s="507"/>
      <c r="AN17" s="505"/>
      <c r="AO17" s="503" t="str">
        <f>IF(AN17*14=0,"",AN17*14)</f>
        <v/>
      </c>
      <c r="AP17" s="506"/>
      <c r="AQ17" s="503" t="str">
        <f>IF(AP17*14=0,"",AP17*14)</f>
        <v/>
      </c>
      <c r="AR17" s="506"/>
      <c r="AS17" s="507"/>
      <c r="AT17" s="506"/>
      <c r="AU17" s="503" t="str">
        <f>IF(AT17*14=0,"",AT17*14)</f>
        <v/>
      </c>
      <c r="AV17" s="506"/>
      <c r="AW17" s="503" t="str">
        <f>IF(AV17*14=0,"",AV17*14)</f>
        <v/>
      </c>
      <c r="AX17" s="506"/>
      <c r="AY17" s="506"/>
      <c r="AZ17" s="511">
        <f>IF(D17+J17+P17+V17+AB17+AH17+AN17+AT17=0,"",D17+J17+P17+V17+AB17+AH17+AN17+AT17)</f>
        <v>2</v>
      </c>
      <c r="BA17" s="503">
        <f>IF((D17+J17+P17+V17+AB17+AH17+AN17+AT17)*14=0,"",(D17+J17+P17+V17+AB17+AH17+AN17+AT17)*14)</f>
        <v>28</v>
      </c>
      <c r="BB17" s="512" t="str">
        <f>IF(F17+L17+R17+X17+AD17+AJ17+AP17+AV17=0,"",F17+L17+R17+X17+AD17+AJ17+AP17+AV17)</f>
        <v/>
      </c>
      <c r="BC17" s="503" t="str">
        <f>IF((L17+F17+R17+X17+AD17+AJ17+AP17+AV17)*14=0,"",(L17+F17+R17+X17+AD17+AJ17+AP17+AV17)*14)</f>
        <v/>
      </c>
      <c r="BD17" s="512">
        <f>IF(N17+H17+T17+Z17+AF17+AL17+AR17+AX17=0,"",N17+H17+T17+Z17+AF17+AL17+AR17+AX17)</f>
        <v>2</v>
      </c>
      <c r="BE17" s="513">
        <f>IF(D17+F17+L17+J17+P17+R17+V17+X17+AB17+AD17+AH17+AJ17+AN17+AP17+AT17+AV17=0,"",D17+F17+L17+J17+P17+R17+V17+X17+AB17+AD17+AH17+AJ17+AN17+AP17+AT17+AV17)</f>
        <v>2</v>
      </c>
      <c r="BF17" s="352" t="s">
        <v>265</v>
      </c>
      <c r="BG17" s="95" t="s">
        <v>286</v>
      </c>
    </row>
    <row r="18" spans="1:59" ht="15.75" customHeight="1">
      <c r="A18" s="500" t="s">
        <v>190</v>
      </c>
      <c r="B18" s="514" t="s">
        <v>15</v>
      </c>
      <c r="C18" s="501" t="s">
        <v>191</v>
      </c>
      <c r="D18" s="502">
        <v>2</v>
      </c>
      <c r="E18" s="503">
        <f>IF(D18*14=0,"",D18*14)</f>
        <v>28</v>
      </c>
      <c r="F18" s="506"/>
      <c r="G18" s="503" t="str">
        <f>IF(F18*14=0,"",F18*14)</f>
        <v/>
      </c>
      <c r="H18" s="506">
        <v>2</v>
      </c>
      <c r="I18" s="508" t="s">
        <v>117</v>
      </c>
      <c r="J18" s="505"/>
      <c r="K18" s="503" t="str">
        <f>IF(J18*14=0,"",J18*14)</f>
        <v/>
      </c>
      <c r="L18" s="506"/>
      <c r="M18" s="503" t="str">
        <f>IF(L18*14=0,"",L18*14)</f>
        <v/>
      </c>
      <c r="N18" s="506"/>
      <c r="O18" s="507"/>
      <c r="P18" s="506"/>
      <c r="Q18" s="503" t="str">
        <f>IF(P18*14=0,"",P18*14)</f>
        <v/>
      </c>
      <c r="R18" s="506"/>
      <c r="S18" s="503" t="str">
        <f>IF(R18*14=0,"",R18*14)</f>
        <v/>
      </c>
      <c r="T18" s="506"/>
      <c r="U18" s="508"/>
      <c r="V18" s="505"/>
      <c r="W18" s="503" t="str">
        <f>IF(V18*14=0,"",V18*14)</f>
        <v/>
      </c>
      <c r="X18" s="506"/>
      <c r="Y18" s="503" t="str">
        <f>IF(X18*14=0,"",X18*14)</f>
        <v/>
      </c>
      <c r="Z18" s="506"/>
      <c r="AA18" s="507"/>
      <c r="AB18" s="506"/>
      <c r="AC18" s="503" t="str">
        <f>IF(AB18*14=0,"",AB18*14)</f>
        <v/>
      </c>
      <c r="AD18" s="506"/>
      <c r="AE18" s="503" t="str">
        <f>IF(AD18*14=0,"",AD18*14)</f>
        <v/>
      </c>
      <c r="AF18" s="506"/>
      <c r="AG18" s="508"/>
      <c r="AH18" s="505"/>
      <c r="AI18" s="503" t="str">
        <f>IF(AH18*14=0,"",AH18*14)</f>
        <v/>
      </c>
      <c r="AJ18" s="506"/>
      <c r="AK18" s="503" t="str">
        <f>IF(AJ18*14=0,"",AJ18*14)</f>
        <v/>
      </c>
      <c r="AL18" s="506"/>
      <c r="AM18" s="507"/>
      <c r="AN18" s="505"/>
      <c r="AO18" s="503" t="str">
        <f>IF(AN18*14=0,"",AN18*14)</f>
        <v/>
      </c>
      <c r="AP18" s="509"/>
      <c r="AQ18" s="503" t="str">
        <f>IF(AP18*14=0,"",AP18*14)</f>
        <v/>
      </c>
      <c r="AR18" s="509"/>
      <c r="AS18" s="510"/>
      <c r="AT18" s="506"/>
      <c r="AU18" s="503" t="str">
        <f>IF(AT18*14=0,"",AT18*14)</f>
        <v/>
      </c>
      <c r="AV18" s="506"/>
      <c r="AW18" s="503" t="str">
        <f>IF(AV18*14=0,"",AV18*14)</f>
        <v/>
      </c>
      <c r="AX18" s="506"/>
      <c r="AY18" s="506"/>
      <c r="AZ18" s="511">
        <f>IF(D18+J18+P18+V18+AB18+AH18+AN18+AT18=0,"",D18+J18+P18+V18+AB18+AH18+AN18+AT18)</f>
        <v>2</v>
      </c>
      <c r="BA18" s="503">
        <f>IF((D18+J18+P18+V18+AB18+AH18+AN18+AT18)*14=0,"",(D18+J18+P18+V18+AB18+AH18+AN18+AT18)*14)</f>
        <v>28</v>
      </c>
      <c r="BB18" s="512" t="str">
        <f>IF(F18+L18+R18+X18+AD18+AJ18+AP18+AV18=0,"",F18+L18+R18+X18+AD18+AJ18+AP18+AV18)</f>
        <v/>
      </c>
      <c r="BC18" s="503" t="str">
        <f>IF((L18+F18+R18+X18+AD18+AJ18+AP18+AV18)*14=0,"",(L18+F18+R18+X18+AD18+AJ18+AP18+AV18)*14)</f>
        <v/>
      </c>
      <c r="BD18" s="512">
        <f>IF(N18+H18+T18+Z18+AF18+AL18+AR18+AX18=0,"",N18+H18+T18+Z18+AF18+AL18+AR18+AX18)</f>
        <v>2</v>
      </c>
      <c r="BE18" s="513">
        <f>IF(D18+F18+L18+J18+P18+R18+V18+X18+AB18+AD18+AH18+AJ18+AN18+AP18+AT18+AV18=0,"",D18+F18+L18+J18+P18+R18+V18+X18+AB18+AD18+AH18+AJ18+AN18+AP18+AT18+AV18)</f>
        <v>2</v>
      </c>
      <c r="BF18" s="352" t="s">
        <v>278</v>
      </c>
      <c r="BG18" s="95" t="s">
        <v>287</v>
      </c>
    </row>
    <row r="19" spans="1:59" ht="15.75" customHeight="1">
      <c r="A19" s="500" t="s">
        <v>192</v>
      </c>
      <c r="B19" s="514" t="s">
        <v>15</v>
      </c>
      <c r="C19" s="501" t="s">
        <v>193</v>
      </c>
      <c r="D19" s="502">
        <v>1</v>
      </c>
      <c r="E19" s="503">
        <f t="shared" si="22"/>
        <v>14</v>
      </c>
      <c r="F19" s="502">
        <v>1</v>
      </c>
      <c r="G19" s="503">
        <f t="shared" si="23"/>
        <v>14</v>
      </c>
      <c r="H19" s="502">
        <v>2</v>
      </c>
      <c r="I19" s="504" t="s">
        <v>164</v>
      </c>
      <c r="J19" s="505"/>
      <c r="K19" s="503" t="str">
        <f t="shared" ref="K19:K21" si="44">IF(J19*14=0,"",J19*14)</f>
        <v/>
      </c>
      <c r="L19" s="506"/>
      <c r="M19" s="503" t="str">
        <f t="shared" ref="M19" si="45">IF(L19*14=0,"",L19*14)</f>
        <v/>
      </c>
      <c r="N19" s="506"/>
      <c r="O19" s="507"/>
      <c r="P19" s="506"/>
      <c r="Q19" s="503" t="str">
        <f t="shared" ref="Q19:Q21" si="46">IF(P19*14=0,"",P19*14)</f>
        <v/>
      </c>
      <c r="R19" s="506"/>
      <c r="S19" s="503" t="str">
        <f t="shared" ref="S19:S21" si="47">IF(R19*14=0,"",R19*14)</f>
        <v/>
      </c>
      <c r="T19" s="506"/>
      <c r="U19" s="508"/>
      <c r="V19" s="505"/>
      <c r="W19" s="503" t="str">
        <f t="shared" ref="W19:W21" si="48">IF(V19*14=0,"",V19*14)</f>
        <v/>
      </c>
      <c r="X19" s="506"/>
      <c r="Y19" s="503" t="str">
        <f t="shared" ref="Y19:Y21" si="49">IF(X19*14=0,"",X19*14)</f>
        <v/>
      </c>
      <c r="Z19" s="506"/>
      <c r="AA19" s="507"/>
      <c r="AB19" s="506"/>
      <c r="AC19" s="503" t="str">
        <f t="shared" ref="AC19:AC21" si="50">IF(AB19*14=0,"",AB19*14)</f>
        <v/>
      </c>
      <c r="AD19" s="506"/>
      <c r="AE19" s="503" t="str">
        <f t="shared" ref="AE19:AE21" si="51">IF(AD19*14=0,"",AD19*14)</f>
        <v/>
      </c>
      <c r="AF19" s="506"/>
      <c r="AG19" s="508"/>
      <c r="AH19" s="505"/>
      <c r="AI19" s="503" t="str">
        <f t="shared" ref="AI19:AI21" si="52">IF(AH19*14=0,"",AH19*14)</f>
        <v/>
      </c>
      <c r="AJ19" s="506"/>
      <c r="AK19" s="503" t="str">
        <f t="shared" ref="AK19:AK21" si="53">IF(AJ19*14=0,"",AJ19*14)</f>
        <v/>
      </c>
      <c r="AL19" s="506"/>
      <c r="AM19" s="507"/>
      <c r="AN19" s="505"/>
      <c r="AO19" s="503" t="str">
        <f t="shared" ref="AO19:AO21" si="54">IF(AN19*14=0,"",AN19*14)</f>
        <v/>
      </c>
      <c r="AP19" s="509"/>
      <c r="AQ19" s="503" t="str">
        <f t="shared" ref="AQ19:AQ21" si="55">IF(AP19*14=0,"",AP19*14)</f>
        <v/>
      </c>
      <c r="AR19" s="509"/>
      <c r="AS19" s="510"/>
      <c r="AT19" s="506"/>
      <c r="AU19" s="503" t="str">
        <f t="shared" ref="AU19:AU21" si="56">IF(AT19*14=0,"",AT19*14)</f>
        <v/>
      </c>
      <c r="AV19" s="506"/>
      <c r="AW19" s="503" t="str">
        <f t="shared" ref="AW19:AW21" si="57">IF(AV19*14=0,"",AV19*14)</f>
        <v/>
      </c>
      <c r="AX19" s="506"/>
      <c r="AY19" s="506"/>
      <c r="AZ19" s="511">
        <f t="shared" ref="AZ19:AZ21" si="58">IF(D19+J19+P19+V19+AB19+AH19+AN19+AT19=0,"",D19+J19+P19+V19+AB19+AH19+AN19+AT19)</f>
        <v>1</v>
      </c>
      <c r="BA19" s="503">
        <f t="shared" ref="BA19:BA21" si="59">IF((D19+J19+P19+V19+AB19+AH19+AN19+AT19)*14=0,"",(D19+J19+P19+V19+AB19+AH19+AN19+AT19)*14)</f>
        <v>14</v>
      </c>
      <c r="BB19" s="512">
        <f t="shared" ref="BB19:BB21" si="60">IF(F19+L19+R19+X19+AD19+AJ19+AP19+AV19=0,"",F19+L19+R19+X19+AD19+AJ19+AP19+AV19)</f>
        <v>1</v>
      </c>
      <c r="BC19" s="503">
        <f t="shared" ref="BC19" si="61">IF((L19+F19+R19+X19+AD19+AJ19+AP19+AV19)*14=0,"",(L19+F19+R19+X19+AD19+AJ19+AP19+AV19)*14)</f>
        <v>14</v>
      </c>
      <c r="BD19" s="512">
        <f t="shared" ref="BD19:BD21" si="62">IF(N19+H19+T19+Z19+AF19+AL19+AR19+AX19=0,"",N19+H19+T19+Z19+AF19+AL19+AR19+AX19)</f>
        <v>2</v>
      </c>
      <c r="BE19" s="513">
        <f t="shared" ref="BE19:BE21" si="63">IF(D19+F19+L19+J19+P19+R19+V19+X19+AB19+AD19+AH19+AJ19+AN19+AP19+AT19+AV19=0,"",D19+F19+L19+J19+P19+R19+V19+X19+AB19+AD19+AH19+AJ19+AN19+AP19+AT19+AV19)</f>
        <v>2</v>
      </c>
      <c r="BF19" s="352" t="s">
        <v>288</v>
      </c>
      <c r="BG19" s="95" t="s">
        <v>289</v>
      </c>
    </row>
    <row r="20" spans="1:59" s="18" customFormat="1" ht="15.6" customHeight="1">
      <c r="A20" s="500" t="s">
        <v>211</v>
      </c>
      <c r="B20" s="516" t="s">
        <v>15</v>
      </c>
      <c r="C20" s="501" t="s">
        <v>212</v>
      </c>
      <c r="D20" s="502">
        <v>1</v>
      </c>
      <c r="E20" s="503">
        <f t="shared" ref="E20" si="64">IF(D20*14=0,"",D20*14)</f>
        <v>14</v>
      </c>
      <c r="F20" s="502">
        <v>1</v>
      </c>
      <c r="G20" s="503">
        <f t="shared" ref="G20" si="65">IF(F20*14=0,"",F20*14)</f>
        <v>14</v>
      </c>
      <c r="H20" s="502">
        <v>2</v>
      </c>
      <c r="I20" s="504" t="s">
        <v>117</v>
      </c>
      <c r="J20" s="505"/>
      <c r="K20" s="503" t="str">
        <f t="shared" ref="K20" si="66">IF(J20*14=0,"",J20*14)</f>
        <v/>
      </c>
      <c r="L20" s="506"/>
      <c r="M20" s="503" t="str">
        <f t="shared" ref="M20" si="67">IF(L20*14=0,"",L20*14)</f>
        <v/>
      </c>
      <c r="N20" s="506"/>
      <c r="O20" s="507"/>
      <c r="P20" s="506"/>
      <c r="Q20" s="503" t="str">
        <f t="shared" ref="Q20" si="68">IF(P20*14=0,"",P20*14)</f>
        <v/>
      </c>
      <c r="R20" s="506"/>
      <c r="S20" s="503" t="str">
        <f t="shared" ref="S20" si="69">IF(R20*14=0,"",R20*14)</f>
        <v/>
      </c>
      <c r="T20" s="506"/>
      <c r="U20" s="508"/>
      <c r="V20" s="505"/>
      <c r="W20" s="503" t="str">
        <f t="shared" ref="W20" si="70">IF(V20*14=0,"",V20*14)</f>
        <v/>
      </c>
      <c r="X20" s="506"/>
      <c r="Y20" s="503" t="str">
        <f t="shared" ref="Y20" si="71">IF(X20*14=0,"",X20*14)</f>
        <v/>
      </c>
      <c r="Z20" s="506"/>
      <c r="AA20" s="507"/>
      <c r="AB20" s="506"/>
      <c r="AC20" s="503" t="str">
        <f t="shared" ref="AC20" si="72">IF(AB20*14=0,"",AB20*14)</f>
        <v/>
      </c>
      <c r="AD20" s="506"/>
      <c r="AE20" s="503" t="str">
        <f t="shared" ref="AE20" si="73">IF(AD20*14=0,"",AD20*14)</f>
        <v/>
      </c>
      <c r="AF20" s="506"/>
      <c r="AG20" s="508"/>
      <c r="AH20" s="505"/>
      <c r="AI20" s="503" t="str">
        <f t="shared" ref="AI20" si="74">IF(AH20*14=0,"",AH20*14)</f>
        <v/>
      </c>
      <c r="AJ20" s="506"/>
      <c r="AK20" s="503" t="str">
        <f t="shared" ref="AK20" si="75">IF(AJ20*14=0,"",AJ20*14)</f>
        <v/>
      </c>
      <c r="AL20" s="506"/>
      <c r="AM20" s="507"/>
      <c r="AN20" s="505"/>
      <c r="AO20" s="503" t="str">
        <f t="shared" ref="AO20" si="76">IF(AN20*14=0,"",AN20*14)</f>
        <v/>
      </c>
      <c r="AP20" s="509"/>
      <c r="AQ20" s="503" t="str">
        <f t="shared" ref="AQ20" si="77">IF(AP20*14=0,"",AP20*14)</f>
        <v/>
      </c>
      <c r="AR20" s="509"/>
      <c r="AS20" s="510"/>
      <c r="AT20" s="506"/>
      <c r="AU20" s="503" t="str">
        <f t="shared" ref="AU20" si="78">IF(AT20*14=0,"",AT20*14)</f>
        <v/>
      </c>
      <c r="AV20" s="506"/>
      <c r="AW20" s="503" t="str">
        <f t="shared" ref="AW20" si="79">IF(AV20*14=0,"",AV20*14)</f>
        <v/>
      </c>
      <c r="AX20" s="506"/>
      <c r="AY20" s="506"/>
      <c r="AZ20" s="511">
        <f>IF(D20+J20+P20+V20+AB20+AH20+AN20+AT20=0,"",D20+J20+P20+V20+AB20+AH20+AN20+AT20)</f>
        <v>1</v>
      </c>
      <c r="BA20" s="503">
        <f t="shared" ref="BA20" si="80">IF((D20+J20+P20+V20+AB20+AH20+AN20+AT20)*14=0,"",(D20+J20+P20+V20+AB20+AH20+AN20+AT20)*14)</f>
        <v>14</v>
      </c>
      <c r="BB20" s="512">
        <f>IF(F20+L20+R20+X20+AD20+AJ20+AP20+AV20=0,"",F20+L20+R20+X20+AD20+AJ20+AP20+AV20)</f>
        <v>1</v>
      </c>
      <c r="BC20" s="503">
        <f t="shared" ref="BC20" si="81">IF((L20+F20+R20+X20+AD20+AJ20+AP20+AV20)*14=0,"",(L20+F20+R20+X20+AD20+AJ20+AP20+AV20)*14)</f>
        <v>14</v>
      </c>
      <c r="BD20" s="512">
        <f>IF(N20+H20+T20+Z20+AF20+AL20+AR20+AX20=0,"",N20+H20+T20+Z20+AF20+AL20+AR20+AX20)</f>
        <v>2</v>
      </c>
      <c r="BE20" s="513">
        <f t="shared" ref="BE20" si="82">IF(D20+F20+L20+J20+P20+R20+V20+X20+AB20+AD20+AH20+AJ20+AN20+AP20+AT20+AV20=0,"",D20+F20+L20+J20+P20+R20+V20+X20+AB20+AD20+AH20+AJ20+AN20+AP20+AT20+AV20)</f>
        <v>2</v>
      </c>
      <c r="BF20" s="352" t="s">
        <v>273</v>
      </c>
      <c r="BG20" s="95" t="s">
        <v>274</v>
      </c>
    </row>
    <row r="21" spans="1:59" ht="15.75" customHeight="1">
      <c r="A21" s="500" t="s">
        <v>226</v>
      </c>
      <c r="B21" s="514" t="s">
        <v>15</v>
      </c>
      <c r="C21" s="501" t="s">
        <v>71</v>
      </c>
      <c r="D21" s="502"/>
      <c r="E21" s="503" t="str">
        <f t="shared" si="22"/>
        <v/>
      </c>
      <c r="F21" s="502"/>
      <c r="G21" s="503" t="str">
        <f t="shared" si="23"/>
        <v/>
      </c>
      <c r="H21" s="502"/>
      <c r="I21" s="504"/>
      <c r="J21" s="505"/>
      <c r="K21" s="503" t="str">
        <f t="shared" si="44"/>
        <v/>
      </c>
      <c r="L21" s="506">
        <v>10</v>
      </c>
      <c r="M21" s="503">
        <f>IF(L21*15=0,"",L21*15)</f>
        <v>150</v>
      </c>
      <c r="N21" s="506">
        <v>6</v>
      </c>
      <c r="O21" s="507" t="s">
        <v>164</v>
      </c>
      <c r="P21" s="506"/>
      <c r="Q21" s="503" t="str">
        <f t="shared" si="46"/>
        <v/>
      </c>
      <c r="R21" s="506"/>
      <c r="S21" s="503" t="str">
        <f t="shared" si="47"/>
        <v/>
      </c>
      <c r="T21" s="506"/>
      <c r="U21" s="508"/>
      <c r="V21" s="505"/>
      <c r="W21" s="503" t="str">
        <f t="shared" si="48"/>
        <v/>
      </c>
      <c r="X21" s="506"/>
      <c r="Y21" s="503" t="str">
        <f t="shared" si="49"/>
        <v/>
      </c>
      <c r="Z21" s="506"/>
      <c r="AA21" s="507"/>
      <c r="AB21" s="506"/>
      <c r="AC21" s="503" t="str">
        <f t="shared" si="50"/>
        <v/>
      </c>
      <c r="AD21" s="506"/>
      <c r="AE21" s="503" t="str">
        <f t="shared" si="51"/>
        <v/>
      </c>
      <c r="AF21" s="506"/>
      <c r="AG21" s="508"/>
      <c r="AH21" s="505"/>
      <c r="AI21" s="503" t="str">
        <f t="shared" si="52"/>
        <v/>
      </c>
      <c r="AJ21" s="506"/>
      <c r="AK21" s="503" t="str">
        <f t="shared" si="53"/>
        <v/>
      </c>
      <c r="AL21" s="506"/>
      <c r="AM21" s="507"/>
      <c r="AN21" s="505"/>
      <c r="AO21" s="503" t="str">
        <f t="shared" si="54"/>
        <v/>
      </c>
      <c r="AP21" s="509"/>
      <c r="AQ21" s="503" t="str">
        <f t="shared" si="55"/>
        <v/>
      </c>
      <c r="AR21" s="509"/>
      <c r="AS21" s="510"/>
      <c r="AT21" s="506"/>
      <c r="AU21" s="503" t="str">
        <f t="shared" si="56"/>
        <v/>
      </c>
      <c r="AV21" s="506"/>
      <c r="AW21" s="503" t="str">
        <f t="shared" si="57"/>
        <v/>
      </c>
      <c r="AX21" s="506"/>
      <c r="AY21" s="506"/>
      <c r="AZ21" s="511" t="str">
        <f t="shared" si="58"/>
        <v/>
      </c>
      <c r="BA21" s="503" t="str">
        <f t="shared" si="59"/>
        <v/>
      </c>
      <c r="BB21" s="512">
        <f t="shared" si="60"/>
        <v>10</v>
      </c>
      <c r="BC21" s="503">
        <f>IF((L21+F21+R21+X21+AD21+AJ21+AP21+AV21)*15=0,"",(L21+F21+R21+X21+AD21+AJ21+AP21+AV21)*15)</f>
        <v>150</v>
      </c>
      <c r="BD21" s="512">
        <f t="shared" si="62"/>
        <v>6</v>
      </c>
      <c r="BE21" s="513">
        <f t="shared" si="63"/>
        <v>10</v>
      </c>
      <c r="BF21" s="352" t="s">
        <v>277</v>
      </c>
      <c r="BG21" s="95" t="s">
        <v>360</v>
      </c>
    </row>
    <row r="22" spans="1:59" ht="15.75" customHeight="1">
      <c r="A22" s="500" t="s">
        <v>75</v>
      </c>
      <c r="B22" s="354" t="s">
        <v>15</v>
      </c>
      <c r="C22" s="501" t="s">
        <v>76</v>
      </c>
      <c r="D22" s="502"/>
      <c r="E22" s="503" t="str">
        <f t="shared" ref="E22:E36" si="83">IF(D22*14=0,"",D22*14)</f>
        <v/>
      </c>
      <c r="F22" s="502"/>
      <c r="G22" s="503" t="str">
        <f t="shared" ref="G22:G36" si="84">IF(F22*14=0,"",F22*14)</f>
        <v/>
      </c>
      <c r="H22" s="502"/>
      <c r="I22" s="504"/>
      <c r="J22" s="505"/>
      <c r="K22" s="503"/>
      <c r="L22" s="506">
        <v>2</v>
      </c>
      <c r="M22" s="503">
        <f t="shared" ref="M22:M36" si="85">IF(L22*14=0,"",L22*14)</f>
        <v>28</v>
      </c>
      <c r="N22" s="506">
        <v>2</v>
      </c>
      <c r="O22" s="507" t="s">
        <v>164</v>
      </c>
      <c r="P22" s="506"/>
      <c r="Q22" s="503" t="str">
        <f t="shared" ref="Q22:Q36" si="86">IF(P22*14=0,"",P22*14)</f>
        <v/>
      </c>
      <c r="R22" s="506"/>
      <c r="S22" s="503" t="str">
        <f t="shared" ref="S22:S26" si="87">IF(R22*14=0,"",R22*14)</f>
        <v/>
      </c>
      <c r="T22" s="506"/>
      <c r="U22" s="508"/>
      <c r="V22" s="505"/>
      <c r="W22" s="503" t="str">
        <f t="shared" ref="W22:W36" si="88">IF(V22*14=0,"",V22*14)</f>
        <v/>
      </c>
      <c r="X22" s="506"/>
      <c r="Y22" s="503" t="str">
        <f t="shared" ref="Y22:Y36" si="89">IF(X22*14=0,"",X22*14)</f>
        <v/>
      </c>
      <c r="Z22" s="506"/>
      <c r="AA22" s="507"/>
      <c r="AB22" s="506"/>
      <c r="AC22" s="503" t="str">
        <f t="shared" ref="AC22:AC36" si="90">IF(AB22*14=0,"",AB22*14)</f>
        <v/>
      </c>
      <c r="AD22" s="506"/>
      <c r="AE22" s="503" t="str">
        <f t="shared" ref="AE22:AE36" si="91">IF(AD22*14=0,"",AD22*14)</f>
        <v/>
      </c>
      <c r="AF22" s="506"/>
      <c r="AG22" s="508"/>
      <c r="AH22" s="505"/>
      <c r="AI22" s="503" t="str">
        <f t="shared" ref="AI22:AI36" si="92">IF(AH22*14=0,"",AH22*14)</f>
        <v/>
      </c>
      <c r="AJ22" s="506"/>
      <c r="AK22" s="503" t="str">
        <f t="shared" ref="AK22:AK36" si="93">IF(AJ22*14=0,"",AJ22*14)</f>
        <v/>
      </c>
      <c r="AL22" s="506"/>
      <c r="AM22" s="507"/>
      <c r="AN22" s="505"/>
      <c r="AO22" s="503" t="str">
        <f t="shared" ref="AO22:AO36" si="94">IF(AN22*14=0,"",AN22*14)</f>
        <v/>
      </c>
      <c r="AP22" s="509"/>
      <c r="AQ22" s="503" t="str">
        <f t="shared" ref="AQ22:AQ36" si="95">IF(AP22*14=0,"",AP22*14)</f>
        <v/>
      </c>
      <c r="AR22" s="509"/>
      <c r="AS22" s="510"/>
      <c r="AT22" s="506"/>
      <c r="AU22" s="503" t="str">
        <f t="shared" ref="AU22:AU36" si="96">IF(AT22*14=0,"",AT22*14)</f>
        <v/>
      </c>
      <c r="AV22" s="506"/>
      <c r="AW22" s="503" t="str">
        <f t="shared" ref="AW22:AW36" si="97">IF(AV22*14=0,"",AV22*14)</f>
        <v/>
      </c>
      <c r="AX22" s="506"/>
      <c r="AY22" s="506"/>
      <c r="AZ22" s="511" t="str">
        <f t="shared" ref="AZ22:AZ36" si="98">IF(D22+J22+P22+V22+AB22+AH22+AN22+AT22=0,"",D22+J22+P22+V22+AB22+AH22+AN22+AT22)</f>
        <v/>
      </c>
      <c r="BA22" s="503" t="str">
        <f t="shared" ref="BA22:BA36" si="99">IF((D22+J22+P22+V22+AB22+AH22+AN22+AT22)*14=0,"",(D22+J22+P22+V22+AB22+AH22+AN22+AT22)*14)</f>
        <v/>
      </c>
      <c r="BB22" s="512">
        <f t="shared" ref="BB22:BB36" si="100">IF(F22+L22+R22+X22+AD22+AJ22+AP22+AV22=0,"",F22+L22+R22+X22+AD22+AJ22+AP22+AV22)</f>
        <v>2</v>
      </c>
      <c r="BC22" s="503">
        <f t="shared" ref="BC22:BC36" si="101">IF((L22+F22+R22+X22+AD22+AJ22+AP22+AV22)*14=0,"",(L22+F22+R22+X22+AD22+AJ22+AP22+AV22)*14)</f>
        <v>28</v>
      </c>
      <c r="BD22" s="512">
        <f t="shared" ref="BD22:BD34" si="102">IF(N22+H22+T22+Z22+AF22+AL22+AR22+AX22=0,"",N22+H22+T22+Z22+AF22+AL22+AR22+AX22)</f>
        <v>2</v>
      </c>
      <c r="BE22" s="513">
        <f t="shared" ref="BE22:BE36" si="103">IF(D22+F22+L22+J22+P22+R22+V22+X22+AB22+AD22+AH22+AJ22+AN22+AP22+AT22+AV22=0,"",D22+F22+L22+J22+P22+R22+V22+X22+AB22+AD22+AH22+AJ22+AN22+AP22+AT22+AV22)</f>
        <v>2</v>
      </c>
      <c r="BF22" s="352" t="s">
        <v>280</v>
      </c>
      <c r="BG22" s="95" t="s">
        <v>290</v>
      </c>
    </row>
    <row r="23" spans="1:59" ht="15.75" customHeight="1">
      <c r="A23" s="500" t="s">
        <v>194</v>
      </c>
      <c r="B23" s="514" t="s">
        <v>15</v>
      </c>
      <c r="C23" s="501" t="s">
        <v>258</v>
      </c>
      <c r="D23" s="502"/>
      <c r="E23" s="503" t="str">
        <f t="shared" si="83"/>
        <v/>
      </c>
      <c r="F23" s="502"/>
      <c r="G23" s="503" t="str">
        <f t="shared" si="84"/>
        <v/>
      </c>
      <c r="H23" s="502"/>
      <c r="I23" s="504"/>
      <c r="J23" s="505">
        <v>2</v>
      </c>
      <c r="K23" s="503">
        <f t="shared" ref="K23:K36" si="104">IF(J23*14=0,"",J23*14)</f>
        <v>28</v>
      </c>
      <c r="L23" s="506"/>
      <c r="M23" s="503" t="str">
        <f t="shared" si="85"/>
        <v/>
      </c>
      <c r="N23" s="506">
        <v>2</v>
      </c>
      <c r="O23" s="507" t="s">
        <v>15</v>
      </c>
      <c r="P23" s="506"/>
      <c r="Q23" s="503" t="str">
        <f t="shared" si="86"/>
        <v/>
      </c>
      <c r="R23" s="506"/>
      <c r="S23" s="503" t="str">
        <f t="shared" si="87"/>
        <v/>
      </c>
      <c r="T23" s="506"/>
      <c r="U23" s="508"/>
      <c r="V23" s="505"/>
      <c r="W23" s="503" t="str">
        <f t="shared" si="88"/>
        <v/>
      </c>
      <c r="X23" s="506"/>
      <c r="Y23" s="503" t="str">
        <f t="shared" si="89"/>
        <v/>
      </c>
      <c r="Z23" s="506"/>
      <c r="AA23" s="507"/>
      <c r="AB23" s="506"/>
      <c r="AC23" s="503" t="str">
        <f t="shared" si="90"/>
        <v/>
      </c>
      <c r="AD23" s="506"/>
      <c r="AE23" s="503" t="str">
        <f t="shared" si="91"/>
        <v/>
      </c>
      <c r="AF23" s="506"/>
      <c r="AG23" s="508"/>
      <c r="AH23" s="505"/>
      <c r="AI23" s="503" t="str">
        <f t="shared" si="92"/>
        <v/>
      </c>
      <c r="AJ23" s="506"/>
      <c r="AK23" s="503" t="str">
        <f t="shared" si="93"/>
        <v/>
      </c>
      <c r="AL23" s="506"/>
      <c r="AM23" s="507"/>
      <c r="AN23" s="505"/>
      <c r="AO23" s="503" t="str">
        <f t="shared" si="94"/>
        <v/>
      </c>
      <c r="AP23" s="509"/>
      <c r="AQ23" s="503" t="str">
        <f t="shared" si="95"/>
        <v/>
      </c>
      <c r="AR23" s="509"/>
      <c r="AS23" s="510"/>
      <c r="AT23" s="506"/>
      <c r="AU23" s="503" t="str">
        <f t="shared" si="96"/>
        <v/>
      </c>
      <c r="AV23" s="506"/>
      <c r="AW23" s="503" t="str">
        <f t="shared" si="97"/>
        <v/>
      </c>
      <c r="AX23" s="506"/>
      <c r="AY23" s="506"/>
      <c r="AZ23" s="511">
        <f t="shared" si="98"/>
        <v>2</v>
      </c>
      <c r="BA23" s="503">
        <f t="shared" si="99"/>
        <v>28</v>
      </c>
      <c r="BB23" s="512" t="str">
        <f t="shared" si="100"/>
        <v/>
      </c>
      <c r="BC23" s="503" t="str">
        <f t="shared" si="101"/>
        <v/>
      </c>
      <c r="BD23" s="512">
        <f t="shared" si="102"/>
        <v>2</v>
      </c>
      <c r="BE23" s="513">
        <f t="shared" si="103"/>
        <v>2</v>
      </c>
      <c r="BF23" s="352" t="s">
        <v>291</v>
      </c>
      <c r="BG23" s="95" t="s">
        <v>292</v>
      </c>
    </row>
    <row r="24" spans="1:59" ht="15.75" customHeight="1">
      <c r="A24" s="500" t="s">
        <v>195</v>
      </c>
      <c r="B24" s="514" t="s">
        <v>15</v>
      </c>
      <c r="C24" s="501" t="s">
        <v>227</v>
      </c>
      <c r="D24" s="502"/>
      <c r="E24" s="503" t="str">
        <f t="shared" si="83"/>
        <v/>
      </c>
      <c r="F24" s="502"/>
      <c r="G24" s="503" t="str">
        <f t="shared" si="84"/>
        <v/>
      </c>
      <c r="H24" s="502"/>
      <c r="I24" s="504"/>
      <c r="J24" s="505">
        <v>2</v>
      </c>
      <c r="K24" s="503">
        <f t="shared" si="104"/>
        <v>28</v>
      </c>
      <c r="L24" s="506"/>
      <c r="M24" s="503" t="str">
        <f t="shared" si="85"/>
        <v/>
      </c>
      <c r="N24" s="506">
        <v>2</v>
      </c>
      <c r="O24" s="507" t="s">
        <v>117</v>
      </c>
      <c r="P24" s="506"/>
      <c r="Q24" s="503" t="str">
        <f t="shared" si="86"/>
        <v/>
      </c>
      <c r="R24" s="506"/>
      <c r="S24" s="503" t="str">
        <f t="shared" si="87"/>
        <v/>
      </c>
      <c r="T24" s="506"/>
      <c r="U24" s="508"/>
      <c r="V24" s="505"/>
      <c r="W24" s="503" t="str">
        <f t="shared" si="88"/>
        <v/>
      </c>
      <c r="X24" s="506"/>
      <c r="Y24" s="503" t="str">
        <f t="shared" si="89"/>
        <v/>
      </c>
      <c r="Z24" s="506"/>
      <c r="AA24" s="507"/>
      <c r="AB24" s="506"/>
      <c r="AC24" s="503" t="str">
        <f t="shared" si="90"/>
        <v/>
      </c>
      <c r="AD24" s="506"/>
      <c r="AE24" s="503" t="str">
        <f t="shared" si="91"/>
        <v/>
      </c>
      <c r="AF24" s="506"/>
      <c r="AG24" s="508"/>
      <c r="AH24" s="505"/>
      <c r="AI24" s="503" t="str">
        <f t="shared" si="92"/>
        <v/>
      </c>
      <c r="AJ24" s="506"/>
      <c r="AK24" s="503" t="str">
        <f t="shared" si="93"/>
        <v/>
      </c>
      <c r="AL24" s="506"/>
      <c r="AM24" s="507"/>
      <c r="AN24" s="505"/>
      <c r="AO24" s="503" t="str">
        <f t="shared" si="94"/>
        <v/>
      </c>
      <c r="AP24" s="509"/>
      <c r="AQ24" s="503" t="str">
        <f t="shared" si="95"/>
        <v/>
      </c>
      <c r="AR24" s="509"/>
      <c r="AS24" s="510"/>
      <c r="AT24" s="506"/>
      <c r="AU24" s="503" t="str">
        <f t="shared" si="96"/>
        <v/>
      </c>
      <c r="AV24" s="506"/>
      <c r="AW24" s="503" t="str">
        <f t="shared" si="97"/>
        <v/>
      </c>
      <c r="AX24" s="506"/>
      <c r="AY24" s="506"/>
      <c r="AZ24" s="511">
        <f t="shared" si="98"/>
        <v>2</v>
      </c>
      <c r="BA24" s="503">
        <f t="shared" si="99"/>
        <v>28</v>
      </c>
      <c r="BB24" s="512" t="str">
        <f t="shared" si="100"/>
        <v/>
      </c>
      <c r="BC24" s="503" t="str">
        <f t="shared" si="101"/>
        <v/>
      </c>
      <c r="BD24" s="512">
        <f t="shared" si="102"/>
        <v>2</v>
      </c>
      <c r="BE24" s="513">
        <f t="shared" si="103"/>
        <v>2</v>
      </c>
      <c r="BF24" s="352" t="s">
        <v>278</v>
      </c>
      <c r="BG24" s="95" t="s">
        <v>556</v>
      </c>
    </row>
    <row r="25" spans="1:59" ht="15.75" customHeight="1">
      <c r="A25" s="500" t="s">
        <v>228</v>
      </c>
      <c r="B25" s="514" t="s">
        <v>15</v>
      </c>
      <c r="C25" s="501" t="s">
        <v>233</v>
      </c>
      <c r="D25" s="502"/>
      <c r="E25" s="503" t="str">
        <f t="shared" si="83"/>
        <v/>
      </c>
      <c r="F25" s="502"/>
      <c r="G25" s="503" t="str">
        <f t="shared" si="84"/>
        <v/>
      </c>
      <c r="H25" s="502"/>
      <c r="I25" s="504"/>
      <c r="J25" s="505">
        <v>1</v>
      </c>
      <c r="K25" s="503">
        <f t="shared" si="104"/>
        <v>14</v>
      </c>
      <c r="L25" s="506">
        <v>1</v>
      </c>
      <c r="M25" s="503">
        <f t="shared" si="85"/>
        <v>14</v>
      </c>
      <c r="N25" s="506">
        <v>2</v>
      </c>
      <c r="O25" s="507" t="s">
        <v>164</v>
      </c>
      <c r="P25" s="506"/>
      <c r="Q25" s="503" t="str">
        <f t="shared" si="86"/>
        <v/>
      </c>
      <c r="R25" s="506"/>
      <c r="S25" s="503" t="str">
        <f t="shared" si="87"/>
        <v/>
      </c>
      <c r="T25" s="506"/>
      <c r="U25" s="508"/>
      <c r="V25" s="505"/>
      <c r="W25" s="503" t="str">
        <f t="shared" si="88"/>
        <v/>
      </c>
      <c r="X25" s="506"/>
      <c r="Y25" s="503" t="str">
        <f t="shared" si="89"/>
        <v/>
      </c>
      <c r="Z25" s="506"/>
      <c r="AA25" s="507"/>
      <c r="AB25" s="506"/>
      <c r="AC25" s="503" t="str">
        <f t="shared" si="90"/>
        <v/>
      </c>
      <c r="AD25" s="506"/>
      <c r="AE25" s="503" t="str">
        <f t="shared" si="91"/>
        <v/>
      </c>
      <c r="AF25" s="506"/>
      <c r="AG25" s="508"/>
      <c r="AH25" s="505"/>
      <c r="AI25" s="503" t="str">
        <f t="shared" si="92"/>
        <v/>
      </c>
      <c r="AJ25" s="506"/>
      <c r="AK25" s="503" t="str">
        <f t="shared" si="93"/>
        <v/>
      </c>
      <c r="AL25" s="506"/>
      <c r="AM25" s="507"/>
      <c r="AN25" s="505"/>
      <c r="AO25" s="503" t="str">
        <f t="shared" si="94"/>
        <v/>
      </c>
      <c r="AP25" s="509"/>
      <c r="AQ25" s="503" t="str">
        <f t="shared" si="95"/>
        <v/>
      </c>
      <c r="AR25" s="509"/>
      <c r="AS25" s="510"/>
      <c r="AT25" s="506"/>
      <c r="AU25" s="503" t="str">
        <f t="shared" si="96"/>
        <v/>
      </c>
      <c r="AV25" s="506"/>
      <c r="AW25" s="503" t="str">
        <f t="shared" si="97"/>
        <v/>
      </c>
      <c r="AX25" s="506"/>
      <c r="AY25" s="506"/>
      <c r="AZ25" s="511">
        <f t="shared" si="98"/>
        <v>1</v>
      </c>
      <c r="BA25" s="503">
        <f t="shared" si="99"/>
        <v>14</v>
      </c>
      <c r="BB25" s="512">
        <f t="shared" si="100"/>
        <v>1</v>
      </c>
      <c r="BC25" s="503">
        <f t="shared" si="101"/>
        <v>14</v>
      </c>
      <c r="BD25" s="512">
        <f t="shared" si="102"/>
        <v>2</v>
      </c>
      <c r="BE25" s="513">
        <f t="shared" si="103"/>
        <v>2</v>
      </c>
      <c r="BF25" s="352" t="s">
        <v>294</v>
      </c>
      <c r="BG25" s="95" t="s">
        <v>293</v>
      </c>
    </row>
    <row r="26" spans="1:59" ht="15.75" customHeight="1">
      <c r="A26" s="500" t="s">
        <v>271</v>
      </c>
      <c r="B26" s="514" t="s">
        <v>15</v>
      </c>
      <c r="C26" s="518" t="s">
        <v>74</v>
      </c>
      <c r="D26" s="519"/>
      <c r="E26" s="503" t="str">
        <f t="shared" si="83"/>
        <v/>
      </c>
      <c r="F26" s="502"/>
      <c r="G26" s="503" t="str">
        <f t="shared" si="84"/>
        <v/>
      </c>
      <c r="H26" s="502"/>
      <c r="I26" s="504"/>
      <c r="J26" s="505">
        <v>1</v>
      </c>
      <c r="K26" s="503">
        <f t="shared" si="104"/>
        <v>14</v>
      </c>
      <c r="L26" s="506">
        <v>1</v>
      </c>
      <c r="M26" s="503">
        <f t="shared" si="85"/>
        <v>14</v>
      </c>
      <c r="N26" s="506">
        <v>2</v>
      </c>
      <c r="O26" s="507" t="s">
        <v>164</v>
      </c>
      <c r="P26" s="506"/>
      <c r="Q26" s="503" t="str">
        <f t="shared" si="86"/>
        <v/>
      </c>
      <c r="R26" s="506"/>
      <c r="S26" s="503" t="str">
        <f t="shared" si="87"/>
        <v/>
      </c>
      <c r="T26" s="506"/>
      <c r="U26" s="508"/>
      <c r="V26" s="505"/>
      <c r="W26" s="503" t="str">
        <f t="shared" si="88"/>
        <v/>
      </c>
      <c r="X26" s="506"/>
      <c r="Y26" s="503" t="str">
        <f t="shared" si="89"/>
        <v/>
      </c>
      <c r="Z26" s="506"/>
      <c r="AA26" s="507"/>
      <c r="AB26" s="506"/>
      <c r="AC26" s="503" t="str">
        <f t="shared" si="90"/>
        <v/>
      </c>
      <c r="AD26" s="506"/>
      <c r="AE26" s="503" t="str">
        <f t="shared" si="91"/>
        <v/>
      </c>
      <c r="AF26" s="506"/>
      <c r="AG26" s="508"/>
      <c r="AH26" s="505"/>
      <c r="AI26" s="503" t="str">
        <f t="shared" si="92"/>
        <v/>
      </c>
      <c r="AJ26" s="506"/>
      <c r="AK26" s="503" t="str">
        <f t="shared" si="93"/>
        <v/>
      </c>
      <c r="AL26" s="506"/>
      <c r="AM26" s="507"/>
      <c r="AN26" s="505"/>
      <c r="AO26" s="503" t="str">
        <f t="shared" si="94"/>
        <v/>
      </c>
      <c r="AP26" s="509"/>
      <c r="AQ26" s="503" t="str">
        <f t="shared" si="95"/>
        <v/>
      </c>
      <c r="AR26" s="509"/>
      <c r="AS26" s="510"/>
      <c r="AT26" s="506"/>
      <c r="AU26" s="503" t="str">
        <f t="shared" si="96"/>
        <v/>
      </c>
      <c r="AV26" s="506"/>
      <c r="AW26" s="503" t="str">
        <f t="shared" si="97"/>
        <v/>
      </c>
      <c r="AX26" s="506"/>
      <c r="AY26" s="506"/>
      <c r="AZ26" s="511">
        <f t="shared" si="98"/>
        <v>1</v>
      </c>
      <c r="BA26" s="503">
        <f t="shared" si="99"/>
        <v>14</v>
      </c>
      <c r="BB26" s="512">
        <f t="shared" si="100"/>
        <v>1</v>
      </c>
      <c r="BC26" s="503">
        <f t="shared" si="101"/>
        <v>14</v>
      </c>
      <c r="BD26" s="512">
        <f t="shared" si="102"/>
        <v>2</v>
      </c>
      <c r="BE26" s="513">
        <f t="shared" si="103"/>
        <v>2</v>
      </c>
      <c r="BF26" s="352" t="s">
        <v>296</v>
      </c>
      <c r="BG26" s="95" t="s">
        <v>295</v>
      </c>
    </row>
    <row r="27" spans="1:59" ht="15.75" customHeight="1">
      <c r="A27" s="500" t="s">
        <v>198</v>
      </c>
      <c r="B27" s="516" t="s">
        <v>15</v>
      </c>
      <c r="C27" s="518" t="s">
        <v>199</v>
      </c>
      <c r="D27" s="519"/>
      <c r="E27" s="503" t="str">
        <f>IF(D27*14=0,"",D27*14)</f>
        <v/>
      </c>
      <c r="F27" s="502"/>
      <c r="G27" s="503" t="str">
        <f>IF(F27*14=0,"",F27*14)</f>
        <v/>
      </c>
      <c r="H27" s="502"/>
      <c r="I27" s="504"/>
      <c r="J27" s="505">
        <v>2</v>
      </c>
      <c r="K27" s="503">
        <f>IF(J27*14=0,"",J27*14)</f>
        <v>28</v>
      </c>
      <c r="L27" s="506"/>
      <c r="M27" s="503" t="str">
        <f>IF(L27*14=0,"",L27*14)</f>
        <v/>
      </c>
      <c r="N27" s="506">
        <v>2</v>
      </c>
      <c r="O27" s="507" t="s">
        <v>117</v>
      </c>
      <c r="P27" s="506"/>
      <c r="Q27" s="503" t="str">
        <f>IF(P27*14=0,"",P27*14)</f>
        <v/>
      </c>
      <c r="R27" s="506"/>
      <c r="S27" s="503" t="str">
        <f>IF(R27*14=0,"",R27*14)</f>
        <v/>
      </c>
      <c r="T27" s="506"/>
      <c r="U27" s="508"/>
      <c r="V27" s="505"/>
      <c r="W27" s="503" t="str">
        <f>IF(V27*14=0,"",V27*14)</f>
        <v/>
      </c>
      <c r="X27" s="506"/>
      <c r="Y27" s="503" t="str">
        <f>IF(X27*14=0,"",X27*14)</f>
        <v/>
      </c>
      <c r="Z27" s="506"/>
      <c r="AA27" s="507"/>
      <c r="AB27" s="506"/>
      <c r="AC27" s="503" t="str">
        <f>IF(AB27*14=0,"",AB27*14)</f>
        <v/>
      </c>
      <c r="AD27" s="506"/>
      <c r="AE27" s="503" t="str">
        <f>IF(AD27*14=0,"",AD27*14)</f>
        <v/>
      </c>
      <c r="AF27" s="506"/>
      <c r="AG27" s="508"/>
      <c r="AH27" s="505"/>
      <c r="AI27" s="503" t="str">
        <f>IF(AH27*14=0,"",AH27*14)</f>
        <v/>
      </c>
      <c r="AJ27" s="506"/>
      <c r="AK27" s="503" t="str">
        <f>IF(AJ27*14=0,"",AJ27*14)</f>
        <v/>
      </c>
      <c r="AL27" s="506"/>
      <c r="AM27" s="507"/>
      <c r="AN27" s="505"/>
      <c r="AO27" s="503" t="str">
        <f>IF(AN27*14=0,"",AN27*14)</f>
        <v/>
      </c>
      <c r="AP27" s="509"/>
      <c r="AQ27" s="503" t="str">
        <f>IF(AP27*14=0,"",AP27*14)</f>
        <v/>
      </c>
      <c r="AR27" s="509"/>
      <c r="AS27" s="510"/>
      <c r="AT27" s="506"/>
      <c r="AU27" s="503" t="str">
        <f>IF(AT27*14=0,"",AT27*14)</f>
        <v/>
      </c>
      <c r="AV27" s="506"/>
      <c r="AW27" s="503" t="str">
        <f>IF(AV27*14=0,"",AV27*14)</f>
        <v/>
      </c>
      <c r="AX27" s="506"/>
      <c r="AY27" s="506"/>
      <c r="AZ27" s="511">
        <f>IF(D27+J27+P27+V27+AB27+AH27+AN27+AT27=0,"",D27+J27+P27+V27+AB27+AH27+AN27+AT27)</f>
        <v>2</v>
      </c>
      <c r="BA27" s="503">
        <f>IF((D27+J27+P27+V27+AB27+AH27+AN27+AT27)*14=0,"",(D27+J27+P27+V27+AB27+AH27+AN27+AT27)*14)</f>
        <v>28</v>
      </c>
      <c r="BB27" s="512" t="str">
        <f>IF(F27+L27+R27+X27+AD27+AJ27+AP27+AV27=0,"",F27+L27+R27+X27+AD27+AJ27+AP27+AV27)</f>
        <v/>
      </c>
      <c r="BC27" s="503" t="str">
        <f>IF((L27+F27+R27+X27+AD27+AJ27+AP27+AV27)*14=0,"",(L27+F27+R27+X27+AD27+AJ27+AP27+AV27)*14)</f>
        <v/>
      </c>
      <c r="BD27" s="512">
        <f>IF(N27+H27+T27+Z27+AF27+AL27+AR27+AX27=0,"",N27+H27+T27+Z27+AF27+AL27+AR27+AX27)</f>
        <v>2</v>
      </c>
      <c r="BE27" s="513">
        <f>IF(D27+F27+L27+J27+P27+R27+V27+X27+AB27+AD27+AH27+AJ27+AN27+AP27+AT27+AV27=0,"",D27+F27+L27+J27+P27+R27+V27+X27+AB27+AD27+AH27+AJ27+AN27+AP27+AT27+AV27)</f>
        <v>2</v>
      </c>
      <c r="BF27" s="352" t="s">
        <v>288</v>
      </c>
      <c r="BG27" s="95" t="s">
        <v>297</v>
      </c>
    </row>
    <row r="28" spans="1:59" ht="15.75" customHeight="1">
      <c r="A28" s="520" t="s">
        <v>207</v>
      </c>
      <c r="B28" s="514" t="s">
        <v>15</v>
      </c>
      <c r="C28" s="518" t="s">
        <v>206</v>
      </c>
      <c r="D28" s="519"/>
      <c r="E28" s="503" t="str">
        <f>IF(D28*14=0,"",D28*14)</f>
        <v/>
      </c>
      <c r="F28" s="502"/>
      <c r="G28" s="503" t="str">
        <f>IF(F28*14=0,"",F28*14)</f>
        <v/>
      </c>
      <c r="H28" s="502"/>
      <c r="I28" s="504"/>
      <c r="J28" s="505">
        <v>1</v>
      </c>
      <c r="K28" s="503">
        <f>IF(J28*14=0,"",J28*14)</f>
        <v>14</v>
      </c>
      <c r="L28" s="506">
        <v>1</v>
      </c>
      <c r="M28" s="503">
        <f>IF(L28*14=0,"",L28*14)</f>
        <v>14</v>
      </c>
      <c r="N28" s="506">
        <v>2</v>
      </c>
      <c r="O28" s="508" t="s">
        <v>164</v>
      </c>
      <c r="P28" s="505"/>
      <c r="Q28" s="503" t="str">
        <f>IF(P28*14=0,"",P28*14)</f>
        <v/>
      </c>
      <c r="R28" s="506"/>
      <c r="S28" s="503" t="str">
        <f>IF(R28*14=0,"",R28*14)</f>
        <v/>
      </c>
      <c r="T28" s="506"/>
      <c r="U28" s="508"/>
      <c r="V28" s="505"/>
      <c r="W28" s="503" t="str">
        <f>IF(V28*14=0,"",V28*14)</f>
        <v/>
      </c>
      <c r="X28" s="506"/>
      <c r="Y28" s="503" t="str">
        <f>IF(X28*14=0,"",X28*14)</f>
        <v/>
      </c>
      <c r="Z28" s="506"/>
      <c r="AA28" s="507"/>
      <c r="AB28" s="506"/>
      <c r="AC28" s="503" t="str">
        <f>IF(AB28*14=0,"",AB28*14)</f>
        <v/>
      </c>
      <c r="AD28" s="506"/>
      <c r="AE28" s="503" t="str">
        <f>IF(AD28*14=0,"",AD28*14)</f>
        <v/>
      </c>
      <c r="AF28" s="506"/>
      <c r="AG28" s="508"/>
      <c r="AH28" s="505"/>
      <c r="AI28" s="503" t="str">
        <f>IF(AH28*14=0,"",AH28*14)</f>
        <v/>
      </c>
      <c r="AJ28" s="506"/>
      <c r="AK28" s="503" t="str">
        <f>IF(AJ28*14=0,"",AJ28*14)</f>
        <v/>
      </c>
      <c r="AL28" s="506"/>
      <c r="AM28" s="507"/>
      <c r="AN28" s="505"/>
      <c r="AO28" s="503" t="str">
        <f>IF(AN28*14=0,"",AN28*14)</f>
        <v/>
      </c>
      <c r="AP28" s="506"/>
      <c r="AQ28" s="503" t="str">
        <f>IF(AP28*14=0,"",AP28*14)</f>
        <v/>
      </c>
      <c r="AR28" s="506"/>
      <c r="AS28" s="507"/>
      <c r="AT28" s="506"/>
      <c r="AU28" s="503" t="str">
        <f>IF(AT28*14=0,"",AT28*14)</f>
        <v/>
      </c>
      <c r="AV28" s="506"/>
      <c r="AW28" s="503" t="str">
        <f>IF(AV28*14=0,"",AV28*14)</f>
        <v/>
      </c>
      <c r="AX28" s="506"/>
      <c r="AY28" s="506"/>
      <c r="AZ28" s="511">
        <f>IF(D28+J28+P28+V28+AB28+AH28+AN28+AT28=0,"",D28+J28+P28+V28+AB28+AH28+AN28+AT28)</f>
        <v>1</v>
      </c>
      <c r="BA28" s="503">
        <f>IF((D28+J28+P28+V28+AB28+AH28+AN28+AT28)*14=0,"",(D28+J28+P28+V28+AB28+AH28+AN28+AT28)*14)</f>
        <v>14</v>
      </c>
      <c r="BB28" s="512">
        <f>IF(F28+L28+R28+X28+AD28+AJ28+AP28+AV28=0,"",F28+L28+R28+X28+AD28+AJ28+AP28+AV28)</f>
        <v>1</v>
      </c>
      <c r="BC28" s="503">
        <f>IF((L28+F28+R28+X28+AD28+AJ28+AP28+AV28)*14=0,"",(L28+F28+R28+X28+AD28+AJ28+AP28+AV28)*14)</f>
        <v>14</v>
      </c>
      <c r="BD28" s="512">
        <f>IF(N28+H28+T28+Z28+AF28+AL28+AR28+AX28=0,"",N28+H28+T28+Z28+AF28+AL28+AR28+AX28)</f>
        <v>2</v>
      </c>
      <c r="BE28" s="513">
        <f>IF(D28+F28+L28+J28+P28+R28+V28+X28+AB28+AD28+AH28+AJ28+AN28+AP28+AT28+AV28=0,"",D28+F28+L28+J28+P28+R28+V28+X28+AB28+AD28+AH28+AJ28+AN28+AP28+AT28+AV28)</f>
        <v>2</v>
      </c>
      <c r="BF28" s="352" t="s">
        <v>284</v>
      </c>
      <c r="BG28" s="95" t="s">
        <v>416</v>
      </c>
    </row>
    <row r="29" spans="1:59" ht="15.75" customHeight="1">
      <c r="A29" s="520" t="s">
        <v>200</v>
      </c>
      <c r="B29" s="516" t="s">
        <v>15</v>
      </c>
      <c r="C29" s="518" t="s">
        <v>80</v>
      </c>
      <c r="D29" s="519"/>
      <c r="E29" s="503" t="str">
        <f>IF(D29*14=0,"",D29*14)</f>
        <v/>
      </c>
      <c r="F29" s="502"/>
      <c r="G29" s="503" t="str">
        <f>IF(F29*14=0,"",F29*14)</f>
        <v/>
      </c>
      <c r="H29" s="502"/>
      <c r="I29" s="504"/>
      <c r="J29" s="505">
        <v>2</v>
      </c>
      <c r="K29" s="503">
        <f>IF(J29*14=0,"",J29*14)</f>
        <v>28</v>
      </c>
      <c r="L29" s="506"/>
      <c r="M29" s="503" t="str">
        <f>IF(L29*14=0,"",L29*14)</f>
        <v/>
      </c>
      <c r="N29" s="509">
        <v>2</v>
      </c>
      <c r="O29" s="507" t="s">
        <v>15</v>
      </c>
      <c r="P29" s="506"/>
      <c r="Q29" s="503" t="str">
        <f>IF(P29*14=0,"",P29*14)</f>
        <v/>
      </c>
      <c r="R29" s="506"/>
      <c r="S29" s="503" t="str">
        <f>IF(R29*14=0,"",R29*14)</f>
        <v/>
      </c>
      <c r="T29" s="506"/>
      <c r="U29" s="508"/>
      <c r="V29" s="505"/>
      <c r="W29" s="503" t="str">
        <f>IF(V29*14=0,"",V29*14)</f>
        <v/>
      </c>
      <c r="X29" s="506"/>
      <c r="Y29" s="503" t="str">
        <f>IF(X29*14=0,"",X29*14)</f>
        <v/>
      </c>
      <c r="Z29" s="509"/>
      <c r="AA29" s="507"/>
      <c r="AB29" s="506"/>
      <c r="AC29" s="503" t="str">
        <f>IF(AB29*14=0,"",AB29*14)</f>
        <v/>
      </c>
      <c r="AD29" s="506"/>
      <c r="AE29" s="503" t="str">
        <f>IF(AD29*14=0,"",AD29*14)</f>
        <v/>
      </c>
      <c r="AF29" s="506"/>
      <c r="AG29" s="508"/>
      <c r="AH29" s="505"/>
      <c r="AI29" s="503" t="str">
        <f>IF(AH29*14=0,"",AH29*14)</f>
        <v/>
      </c>
      <c r="AJ29" s="506"/>
      <c r="AK29" s="503" t="str">
        <f>IF(AJ29*14=0,"",AJ29*14)</f>
        <v/>
      </c>
      <c r="AL29" s="506"/>
      <c r="AM29" s="507"/>
      <c r="AN29" s="505"/>
      <c r="AO29" s="503" t="str">
        <f>IF(AN29*14=0,"",AN29*14)</f>
        <v/>
      </c>
      <c r="AP29" s="509"/>
      <c r="AQ29" s="503" t="str">
        <f>IF(AP29*14=0,"",AP29*14)</f>
        <v/>
      </c>
      <c r="AR29" s="509"/>
      <c r="AS29" s="510"/>
      <c r="AT29" s="506"/>
      <c r="AU29" s="503" t="str">
        <f>IF(AT29*14=0,"",AT29*14)</f>
        <v/>
      </c>
      <c r="AV29" s="506"/>
      <c r="AW29" s="503" t="str">
        <f>IF(AV29*14=0,"",AV29*14)</f>
        <v/>
      </c>
      <c r="AX29" s="506"/>
      <c r="AY29" s="506"/>
      <c r="AZ29" s="511">
        <f>IF(D29+J29+P29+V29+AB29+AH29+AN29+AT29=0,"",D29+J29+P29+V29+AB29+AH29+AN29+AT29)</f>
        <v>2</v>
      </c>
      <c r="BA29" s="503">
        <f>IF((D29+J29+P29+V29+AB29+AH29+AN29+AT29)*14=0,"",(D29+J29+P29+V29+AB29+AH29+AN29+AT29)*14)</f>
        <v>28</v>
      </c>
      <c r="BB29" s="512" t="str">
        <f>IF(F29+L29+R29+X29+AD29+AJ29+AP29+AV29=0,"",F29+L29+R29+X29+AD29+AJ29+AP29+AV29)</f>
        <v/>
      </c>
      <c r="BC29" s="503" t="str">
        <f>IF((L29+F29+R29+X29+AD29+AJ29+AP29+AV29)*14=0,"",(L29+F29+R29+X29+AD29+AJ29+AP29+AV29)*14)</f>
        <v/>
      </c>
      <c r="BD29" s="512">
        <f>IF(N29+H29+T29+Z29+AF29+AL29+AR29+AX29=0,"",N29+H29+T29+Z29+AF29+AL29+AR29+AX29)</f>
        <v>2</v>
      </c>
      <c r="BE29" s="513">
        <f>IF(D29+F29+L29+J29+P29+R29+V29+X29+AB29+AD29+AH29+AJ29+AN29+AP29+AT29+AV29=0,"",D29+F29+L29+J29+P29+R29+V29+X29+AB29+AD29+AH29+AJ29+AN29+AP29+AT29+AV29)</f>
        <v>2</v>
      </c>
      <c r="BF29" s="352" t="s">
        <v>299</v>
      </c>
      <c r="BG29" s="95" t="s">
        <v>298</v>
      </c>
    </row>
    <row r="30" spans="1:59" ht="15.75" customHeight="1">
      <c r="A30" s="517" t="s">
        <v>275</v>
      </c>
      <c r="B30" s="516" t="s">
        <v>15</v>
      </c>
      <c r="C30" s="518" t="s">
        <v>86</v>
      </c>
      <c r="D30" s="519"/>
      <c r="E30" s="503" t="str">
        <f>IF(D30*14=0,"",D30*14)</f>
        <v/>
      </c>
      <c r="F30" s="502"/>
      <c r="G30" s="503" t="str">
        <f>IF(F30*14=0,"",F30*14)</f>
        <v/>
      </c>
      <c r="H30" s="502"/>
      <c r="I30" s="507"/>
      <c r="J30" s="502">
        <v>2</v>
      </c>
      <c r="K30" s="503">
        <f>IF(J30*14=0,"",J30*14)</f>
        <v>28</v>
      </c>
      <c r="L30" s="502"/>
      <c r="M30" s="503" t="str">
        <f>IF(L30*14=0,"",L30*14)</f>
        <v/>
      </c>
      <c r="N30" s="521">
        <v>3</v>
      </c>
      <c r="O30" s="507" t="s">
        <v>117</v>
      </c>
      <c r="P30" s="502"/>
      <c r="Q30" s="503" t="str">
        <f>IF(P30*14=0,"",P30*14)</f>
        <v/>
      </c>
      <c r="R30" s="502"/>
      <c r="S30" s="503" t="str">
        <f>IF(R30*14=0,"",R30*14)</f>
        <v/>
      </c>
      <c r="T30" s="521"/>
      <c r="U30" s="504"/>
      <c r="V30" s="505"/>
      <c r="W30" s="503" t="str">
        <f>IF(V30*14=0,"",V30*14)</f>
        <v/>
      </c>
      <c r="X30" s="506"/>
      <c r="Y30" s="503" t="str">
        <f>IF(X30*14=0,"",X30*14)</f>
        <v/>
      </c>
      <c r="Z30" s="506"/>
      <c r="AA30" s="507"/>
      <c r="AB30" s="506"/>
      <c r="AC30" s="503" t="str">
        <f>IF(AB30*14=0,"",AB30*14)</f>
        <v/>
      </c>
      <c r="AD30" s="506"/>
      <c r="AE30" s="503" t="str">
        <f>IF(AD30*14=0,"",AD30*14)</f>
        <v/>
      </c>
      <c r="AF30" s="506"/>
      <c r="AG30" s="508"/>
      <c r="AH30" s="505"/>
      <c r="AI30" s="503" t="str">
        <f>IF(AH30*14=0,"",AH30*14)</f>
        <v/>
      </c>
      <c r="AJ30" s="506"/>
      <c r="AK30" s="503" t="str">
        <f>IF(AJ30*14=0,"",AJ30*14)</f>
        <v/>
      </c>
      <c r="AL30" s="506"/>
      <c r="AM30" s="507"/>
      <c r="AN30" s="505"/>
      <c r="AO30" s="503" t="str">
        <f>IF(AN30*14=0,"",AN30*14)</f>
        <v/>
      </c>
      <c r="AP30" s="506"/>
      <c r="AQ30" s="503" t="str">
        <f>IF(AP30*14=0,"",AP30*14)</f>
        <v/>
      </c>
      <c r="AR30" s="506"/>
      <c r="AS30" s="507"/>
      <c r="AT30" s="506"/>
      <c r="AU30" s="503" t="str">
        <f>IF(AT30*14=0,"",AT30*14)</f>
        <v/>
      </c>
      <c r="AV30" s="506"/>
      <c r="AW30" s="503" t="str">
        <f>IF(AV30*14=0,"",AV30*14)</f>
        <v/>
      </c>
      <c r="AX30" s="506"/>
      <c r="AY30" s="506"/>
      <c r="AZ30" s="511">
        <f>IF(D30+J30+P30+V30+AB30+AH30+AN30+AT30=0,"",D30+J30+P30+V30+AB30+AH30+AN30+AT30)</f>
        <v>2</v>
      </c>
      <c r="BA30" s="503">
        <f>IF((D30+J30+P30+V30+AB30+AH30+AN30+AT30)*14=0,"",(D30+J30+P30+V30+AB30+AH30+AN30+AT30)*14)</f>
        <v>28</v>
      </c>
      <c r="BB30" s="512" t="str">
        <f>IF(F30+L30+R30+X30+AD30+AJ30+AP30+AV30=0,"",F30+L30+R30+X30+AD30+AJ30+AP30+AV30)</f>
        <v/>
      </c>
      <c r="BC30" s="503" t="str">
        <f>IF((L30+F30+R30+X30+AD30+AJ30+AP30+AV30)*14=0,"",(L30+F30+R30+X30+AD30+AJ30+AP30+AV30)*14)</f>
        <v/>
      </c>
      <c r="BD30" s="512">
        <f>IF(N30+H30+T30+Z30+AF30+AL30+AR30+AX30=0,"",N30+H30+T30+Z30+AF30+AL30+AR30+AX30)</f>
        <v>3</v>
      </c>
      <c r="BE30" s="513">
        <f>IF(D30+F30+L30+J30+P30+R30+V30+X30+AB30+AD30+AH30+AJ30+AN30+AP30+AT30+AV30=0,"",D30+F30+L30+J30+P30+R30+V30+X30+AB30+AD30+AH30+AJ30+AN30+AP30+AT30+AV30)</f>
        <v>2</v>
      </c>
      <c r="BF30" s="352" t="s">
        <v>265</v>
      </c>
      <c r="BG30" s="95" t="s">
        <v>300</v>
      </c>
    </row>
    <row r="31" spans="1:59" ht="15.75" customHeight="1">
      <c r="A31" s="517" t="s">
        <v>276</v>
      </c>
      <c r="B31" s="516" t="s">
        <v>15</v>
      </c>
      <c r="C31" s="522" t="s">
        <v>234</v>
      </c>
      <c r="D31" s="519"/>
      <c r="E31" s="503" t="str">
        <f t="shared" ref="E31" si="105">IF(D31*14=0,"",D31*14)</f>
        <v/>
      </c>
      <c r="F31" s="502"/>
      <c r="G31" s="503" t="str">
        <f t="shared" ref="G31" si="106">IF(F31*14=0,"",F31*14)</f>
        <v/>
      </c>
      <c r="H31" s="502"/>
      <c r="I31" s="504"/>
      <c r="J31" s="505"/>
      <c r="K31" s="503" t="str">
        <f t="shared" ref="K31" si="107">IF(J31*14=0,"",J31*14)</f>
        <v/>
      </c>
      <c r="L31" s="502">
        <v>2</v>
      </c>
      <c r="M31" s="503">
        <f t="shared" ref="M31" si="108">IF(L31*14=0,"",L31*14)</f>
        <v>28</v>
      </c>
      <c r="N31" s="521">
        <v>2</v>
      </c>
      <c r="O31" s="504" t="s">
        <v>164</v>
      </c>
      <c r="P31" s="505"/>
      <c r="Q31" s="503" t="str">
        <f t="shared" ref="Q31" si="109">IF(P31*14=0,"",P31*14)</f>
        <v/>
      </c>
      <c r="R31" s="506"/>
      <c r="S31" s="503" t="str">
        <f t="shared" ref="S31" si="110">IF(R31*14=0,"",R31*14)</f>
        <v/>
      </c>
      <c r="T31" s="506"/>
      <c r="U31" s="508"/>
      <c r="V31" s="505"/>
      <c r="W31" s="503" t="str">
        <f t="shared" ref="W31" si="111">IF(V31*14=0,"",V31*14)</f>
        <v/>
      </c>
      <c r="X31" s="506"/>
      <c r="Y31" s="503" t="str">
        <f t="shared" ref="Y31" si="112">IF(X31*14=0,"",X31*14)</f>
        <v/>
      </c>
      <c r="Z31" s="506"/>
      <c r="AA31" s="507"/>
      <c r="AB31" s="506"/>
      <c r="AC31" s="503" t="str">
        <f t="shared" ref="AC31" si="113">IF(AB31*14=0,"",AB31*14)</f>
        <v/>
      </c>
      <c r="AD31" s="506"/>
      <c r="AE31" s="503" t="str">
        <f t="shared" ref="AE31" si="114">IF(AD31*14=0,"",AD31*14)</f>
        <v/>
      </c>
      <c r="AF31" s="506"/>
      <c r="AG31" s="508"/>
      <c r="AH31" s="505"/>
      <c r="AI31" s="503" t="str">
        <f t="shared" ref="AI31" si="115">IF(AH31*14=0,"",AH31*14)</f>
        <v/>
      </c>
      <c r="AJ31" s="506"/>
      <c r="AK31" s="503" t="str">
        <f t="shared" ref="AK31" si="116">IF(AJ31*14=0,"",AJ31*14)</f>
        <v/>
      </c>
      <c r="AL31" s="506"/>
      <c r="AM31" s="507"/>
      <c r="AN31" s="505"/>
      <c r="AO31" s="503" t="str">
        <f t="shared" ref="AO31" si="117">IF(AN31*14=0,"",AN31*14)</f>
        <v/>
      </c>
      <c r="AP31" s="509"/>
      <c r="AQ31" s="503" t="str">
        <f t="shared" ref="AQ31" si="118">IF(AP31*14=0,"",AP31*14)</f>
        <v/>
      </c>
      <c r="AR31" s="509"/>
      <c r="AS31" s="510"/>
      <c r="AT31" s="506"/>
      <c r="AU31" s="503" t="str">
        <f t="shared" ref="AU31" si="119">IF(AT31*14=0,"",AT31*14)</f>
        <v/>
      </c>
      <c r="AV31" s="506"/>
      <c r="AW31" s="503" t="str">
        <f t="shared" ref="AW31" si="120">IF(AV31*14=0,"",AV31*14)</f>
        <v/>
      </c>
      <c r="AX31" s="506"/>
      <c r="AY31" s="506"/>
      <c r="AZ31" s="511" t="str">
        <f t="shared" ref="AZ31" si="121">IF(D31+J31+P31+V31+AB31+AH31+AN31+AT31=0,"",D31+J31+P31+V31+AB31+AH31+AN31+AT31)</f>
        <v/>
      </c>
      <c r="BA31" s="503" t="str">
        <f t="shared" ref="BA31" si="122">IF((D31+J31+P31+V31+AB31+AH31+AN31+AT31)*14=0,"",(D31+J31+P31+V31+AB31+AH31+AN31+AT31)*14)</f>
        <v/>
      </c>
      <c r="BB31" s="512">
        <f t="shared" ref="BB31" si="123">IF(F31+L31+R31+X31+AD31+AJ31+AP31+AV31=0,"",F31+L31+R31+X31+AD31+AJ31+AP31+AV31)</f>
        <v>2</v>
      </c>
      <c r="BC31" s="503">
        <f t="shared" ref="BC31" si="124">IF((L31+F31+R31+X31+AD31+AJ31+AP31+AV31)*14=0,"",(L31+F31+R31+X31+AD31+AJ31+AP31+AV31)*14)</f>
        <v>28</v>
      </c>
      <c r="BD31" s="512">
        <f t="shared" ref="BD31" si="125">IF(N31+H31+T31+Z31+AF31+AL31+AR31+AX31=0,"",N31+H31+T31+Z31+AF31+AL31+AR31+AX31)</f>
        <v>2</v>
      </c>
      <c r="BE31" s="513">
        <f t="shared" ref="BE31" si="126">IF(D31+F31+L31+J31+P31+R31+V31+X31+AB31+AD31+AH31+AJ31+AN31+AP31+AT31+AV31=0,"",D31+F31+L31+J31+P31+R31+V31+X31+AB31+AD31+AH31+AJ31+AN31+AP31+AT31+AV31)</f>
        <v>2</v>
      </c>
      <c r="BF31" s="352" t="s">
        <v>265</v>
      </c>
      <c r="BG31" s="95" t="s">
        <v>323</v>
      </c>
    </row>
    <row r="32" spans="1:59" ht="15.75" customHeight="1">
      <c r="A32" s="523" t="s">
        <v>230</v>
      </c>
      <c r="B32" s="516" t="s">
        <v>15</v>
      </c>
      <c r="C32" s="522" t="s">
        <v>203</v>
      </c>
      <c r="D32" s="519"/>
      <c r="E32" s="503" t="str">
        <f t="shared" ref="E32" si="127">IF(D32*14=0,"",D32*14)</f>
        <v/>
      </c>
      <c r="F32" s="502"/>
      <c r="G32" s="503" t="str">
        <f t="shared" ref="G32" si="128">IF(F32*14=0,"",F32*14)</f>
        <v/>
      </c>
      <c r="H32" s="502"/>
      <c r="I32" s="504"/>
      <c r="J32" s="505"/>
      <c r="K32" s="503" t="str">
        <f t="shared" ref="K32" si="129">IF(J32*14=0,"",J32*14)</f>
        <v/>
      </c>
      <c r="L32" s="502">
        <v>2</v>
      </c>
      <c r="M32" s="503">
        <f t="shared" ref="M32" si="130">IF(L32*14=0,"",L32*14)</f>
        <v>28</v>
      </c>
      <c r="N32" s="521">
        <v>2</v>
      </c>
      <c r="O32" s="504" t="s">
        <v>164</v>
      </c>
      <c r="P32" s="505"/>
      <c r="Q32" s="503" t="str">
        <f t="shared" ref="Q32" si="131">IF(P32*14=0,"",P32*14)</f>
        <v/>
      </c>
      <c r="R32" s="506"/>
      <c r="S32" s="503" t="str">
        <f t="shared" ref="S32" si="132">IF(R32*14=0,"",R32*14)</f>
        <v/>
      </c>
      <c r="T32" s="506"/>
      <c r="U32" s="508"/>
      <c r="V32" s="505"/>
      <c r="W32" s="503" t="str">
        <f t="shared" ref="W32" si="133">IF(V32*14=0,"",V32*14)</f>
        <v/>
      </c>
      <c r="X32" s="506"/>
      <c r="Y32" s="503" t="str">
        <f t="shared" ref="Y32" si="134">IF(X32*14=0,"",X32*14)</f>
        <v/>
      </c>
      <c r="Z32" s="506"/>
      <c r="AA32" s="507"/>
      <c r="AB32" s="506"/>
      <c r="AC32" s="503" t="str">
        <f t="shared" ref="AC32" si="135">IF(AB32*14=0,"",AB32*14)</f>
        <v/>
      </c>
      <c r="AD32" s="506"/>
      <c r="AE32" s="503" t="str">
        <f t="shared" ref="AE32" si="136">IF(AD32*14=0,"",AD32*14)</f>
        <v/>
      </c>
      <c r="AF32" s="506"/>
      <c r="AG32" s="508"/>
      <c r="AH32" s="505"/>
      <c r="AI32" s="503" t="str">
        <f t="shared" ref="AI32" si="137">IF(AH32*14=0,"",AH32*14)</f>
        <v/>
      </c>
      <c r="AJ32" s="506"/>
      <c r="AK32" s="503" t="str">
        <f t="shared" ref="AK32" si="138">IF(AJ32*14=0,"",AJ32*14)</f>
        <v/>
      </c>
      <c r="AL32" s="506"/>
      <c r="AM32" s="507"/>
      <c r="AN32" s="505"/>
      <c r="AO32" s="503" t="str">
        <f t="shared" ref="AO32" si="139">IF(AN32*14=0,"",AN32*14)</f>
        <v/>
      </c>
      <c r="AP32" s="509"/>
      <c r="AQ32" s="503" t="str">
        <f t="shared" ref="AQ32" si="140">IF(AP32*14=0,"",AP32*14)</f>
        <v/>
      </c>
      <c r="AR32" s="509"/>
      <c r="AS32" s="510"/>
      <c r="AT32" s="506"/>
      <c r="AU32" s="503" t="str">
        <f t="shared" ref="AU32" si="141">IF(AT32*14=0,"",AT32*14)</f>
        <v/>
      </c>
      <c r="AV32" s="506"/>
      <c r="AW32" s="503" t="str">
        <f t="shared" ref="AW32" si="142">IF(AV32*14=0,"",AV32*14)</f>
        <v/>
      </c>
      <c r="AX32" s="506"/>
      <c r="AY32" s="506"/>
      <c r="AZ32" s="511" t="str">
        <f t="shared" ref="AZ32" si="143">IF(D32+J32+P32+V32+AB32+AH32+AN32+AT32=0,"",D32+J32+P32+V32+AB32+AH32+AN32+AT32)</f>
        <v/>
      </c>
      <c r="BA32" s="503" t="str">
        <f t="shared" ref="BA32" si="144">IF((D32+J32+P32+V32+AB32+AH32+AN32+AT32)*14=0,"",(D32+J32+P32+V32+AB32+AH32+AN32+AT32)*14)</f>
        <v/>
      </c>
      <c r="BB32" s="512">
        <f t="shared" ref="BB32" si="145">IF(F32+L32+R32+X32+AD32+AJ32+AP32+AV32=0,"",F32+L32+R32+X32+AD32+AJ32+AP32+AV32)</f>
        <v>2</v>
      </c>
      <c r="BC32" s="503">
        <f t="shared" ref="BC32" si="146">IF((L32+F32+R32+X32+AD32+AJ32+AP32+AV32)*14=0,"",(L32+F32+R32+X32+AD32+AJ32+AP32+AV32)*14)</f>
        <v>28</v>
      </c>
      <c r="BD32" s="512">
        <f t="shared" ref="BD32" si="147">IF(N32+H32+T32+Z32+AF32+AL32+AR32+AX32=0,"",N32+H32+T32+Z32+AF32+AL32+AR32+AX32)</f>
        <v>2</v>
      </c>
      <c r="BE32" s="513">
        <f t="shared" ref="BE32" si="148">IF(D32+F32+L32+J32+P32+R32+V32+X32+AB32+AD32+AH32+AJ32+AN32+AP32+AT32+AV32=0,"",D32+F32+L32+J32+P32+R32+V32+X32+AB32+AD32+AH32+AJ32+AN32+AP32+AT32+AV32)</f>
        <v>2</v>
      </c>
      <c r="BF32" s="352" t="s">
        <v>269</v>
      </c>
      <c r="BG32" s="95" t="s">
        <v>270</v>
      </c>
    </row>
    <row r="33" spans="1:59" ht="15.75" customHeight="1">
      <c r="A33" s="520" t="s">
        <v>229</v>
      </c>
      <c r="B33" s="514" t="s">
        <v>15</v>
      </c>
      <c r="C33" s="518" t="s">
        <v>72</v>
      </c>
      <c r="D33" s="519"/>
      <c r="E33" s="503" t="str">
        <f t="shared" si="83"/>
        <v/>
      </c>
      <c r="F33" s="502"/>
      <c r="G33" s="503" t="str">
        <f t="shared" si="84"/>
        <v/>
      </c>
      <c r="H33" s="502"/>
      <c r="I33" s="504"/>
      <c r="J33" s="505"/>
      <c r="K33" s="503" t="str">
        <f t="shared" si="104"/>
        <v/>
      </c>
      <c r="L33" s="506"/>
      <c r="M33" s="503" t="str">
        <f t="shared" si="85"/>
        <v/>
      </c>
      <c r="N33" s="509"/>
      <c r="O33" s="508"/>
      <c r="P33" s="505"/>
      <c r="Q33" s="503" t="str">
        <f t="shared" si="86"/>
        <v/>
      </c>
      <c r="R33" s="506">
        <v>8</v>
      </c>
      <c r="S33" s="503">
        <f>IF(R33*15=0,"",R33*15)</f>
        <v>120</v>
      </c>
      <c r="T33" s="506">
        <v>8</v>
      </c>
      <c r="U33" s="508" t="s">
        <v>164</v>
      </c>
      <c r="V33" s="505"/>
      <c r="W33" s="503" t="str">
        <f t="shared" si="88"/>
        <v/>
      </c>
      <c r="X33" s="506"/>
      <c r="Y33" s="503" t="str">
        <f t="shared" si="89"/>
        <v/>
      </c>
      <c r="Z33" s="506"/>
      <c r="AA33" s="507"/>
      <c r="AB33" s="506"/>
      <c r="AC33" s="503" t="str">
        <f t="shared" si="90"/>
        <v/>
      </c>
      <c r="AD33" s="506"/>
      <c r="AE33" s="503" t="str">
        <f t="shared" si="91"/>
        <v/>
      </c>
      <c r="AF33" s="506"/>
      <c r="AG33" s="508"/>
      <c r="AH33" s="505"/>
      <c r="AI33" s="503" t="str">
        <f t="shared" si="92"/>
        <v/>
      </c>
      <c r="AJ33" s="506"/>
      <c r="AK33" s="503" t="str">
        <f t="shared" si="93"/>
        <v/>
      </c>
      <c r="AL33" s="506"/>
      <c r="AM33" s="507"/>
      <c r="AN33" s="505"/>
      <c r="AO33" s="503" t="str">
        <f t="shared" si="94"/>
        <v/>
      </c>
      <c r="AP33" s="509"/>
      <c r="AQ33" s="503" t="str">
        <f t="shared" si="95"/>
        <v/>
      </c>
      <c r="AR33" s="509"/>
      <c r="AS33" s="510"/>
      <c r="AT33" s="506"/>
      <c r="AU33" s="503" t="str">
        <f t="shared" si="96"/>
        <v/>
      </c>
      <c r="AV33" s="506"/>
      <c r="AW33" s="503" t="str">
        <f t="shared" si="97"/>
        <v/>
      </c>
      <c r="AX33" s="506"/>
      <c r="AY33" s="506"/>
      <c r="AZ33" s="511" t="str">
        <f t="shared" si="98"/>
        <v/>
      </c>
      <c r="BA33" s="503" t="str">
        <f t="shared" si="99"/>
        <v/>
      </c>
      <c r="BB33" s="512">
        <f t="shared" si="100"/>
        <v>8</v>
      </c>
      <c r="BC33" s="503">
        <f>IF((L33+F33+R33+X33+AD33+AJ33+AP33+AV33)*15=0,"",(L33+F33+R33+X33+AD33+AJ33+AP33+AV33)*15)</f>
        <v>120</v>
      </c>
      <c r="BD33" s="512">
        <f t="shared" si="102"/>
        <v>8</v>
      </c>
      <c r="BE33" s="513">
        <f t="shared" si="103"/>
        <v>8</v>
      </c>
      <c r="BF33" s="352" t="s">
        <v>277</v>
      </c>
      <c r="BG33" s="95" t="s">
        <v>439</v>
      </c>
    </row>
    <row r="34" spans="1:59" ht="15.75" customHeight="1">
      <c r="A34" s="520" t="s">
        <v>567</v>
      </c>
      <c r="B34" s="514" t="s">
        <v>15</v>
      </c>
      <c r="C34" s="518" t="s">
        <v>73</v>
      </c>
      <c r="D34" s="519"/>
      <c r="E34" s="503" t="str">
        <f t="shared" si="83"/>
        <v/>
      </c>
      <c r="F34" s="502"/>
      <c r="G34" s="503" t="str">
        <f t="shared" si="84"/>
        <v/>
      </c>
      <c r="H34" s="502"/>
      <c r="I34" s="504"/>
      <c r="J34" s="505"/>
      <c r="K34" s="503" t="str">
        <f t="shared" si="104"/>
        <v/>
      </c>
      <c r="L34" s="506"/>
      <c r="M34" s="503" t="str">
        <f t="shared" si="85"/>
        <v/>
      </c>
      <c r="N34" s="509"/>
      <c r="O34" s="508"/>
      <c r="P34" s="505">
        <v>1</v>
      </c>
      <c r="Q34" s="503">
        <f t="shared" si="86"/>
        <v>14</v>
      </c>
      <c r="R34" s="506">
        <v>2</v>
      </c>
      <c r="S34" s="503">
        <f t="shared" ref="S34:S36" si="149">IF(R34*14=0,"",R34*14)</f>
        <v>28</v>
      </c>
      <c r="T34" s="506">
        <v>4</v>
      </c>
      <c r="U34" s="508" t="s">
        <v>117</v>
      </c>
      <c r="V34" s="505"/>
      <c r="W34" s="503" t="str">
        <f t="shared" si="88"/>
        <v/>
      </c>
      <c r="X34" s="506"/>
      <c r="Y34" s="503" t="str">
        <f t="shared" si="89"/>
        <v/>
      </c>
      <c r="Z34" s="506"/>
      <c r="AA34" s="507"/>
      <c r="AB34" s="506"/>
      <c r="AC34" s="503" t="str">
        <f t="shared" si="90"/>
        <v/>
      </c>
      <c r="AD34" s="506"/>
      <c r="AE34" s="503" t="str">
        <f t="shared" si="91"/>
        <v/>
      </c>
      <c r="AF34" s="506"/>
      <c r="AG34" s="508"/>
      <c r="AH34" s="505"/>
      <c r="AI34" s="503" t="str">
        <f t="shared" si="92"/>
        <v/>
      </c>
      <c r="AJ34" s="506"/>
      <c r="AK34" s="503" t="str">
        <f t="shared" si="93"/>
        <v/>
      </c>
      <c r="AL34" s="506"/>
      <c r="AM34" s="507"/>
      <c r="AN34" s="505"/>
      <c r="AO34" s="503" t="str">
        <f t="shared" si="94"/>
        <v/>
      </c>
      <c r="AP34" s="509"/>
      <c r="AQ34" s="503" t="str">
        <f t="shared" si="95"/>
        <v/>
      </c>
      <c r="AR34" s="509"/>
      <c r="AS34" s="510"/>
      <c r="AT34" s="506"/>
      <c r="AU34" s="503" t="str">
        <f t="shared" si="96"/>
        <v/>
      </c>
      <c r="AV34" s="506"/>
      <c r="AW34" s="503" t="str">
        <f t="shared" si="97"/>
        <v/>
      </c>
      <c r="AX34" s="506"/>
      <c r="AY34" s="506"/>
      <c r="AZ34" s="511">
        <f t="shared" si="98"/>
        <v>1</v>
      </c>
      <c r="BA34" s="503">
        <f t="shared" si="99"/>
        <v>14</v>
      </c>
      <c r="BB34" s="512">
        <f t="shared" si="100"/>
        <v>2</v>
      </c>
      <c r="BC34" s="503">
        <f t="shared" si="101"/>
        <v>28</v>
      </c>
      <c r="BD34" s="512">
        <f t="shared" si="102"/>
        <v>4</v>
      </c>
      <c r="BE34" s="513">
        <f t="shared" si="103"/>
        <v>3</v>
      </c>
      <c r="BF34" s="352" t="s">
        <v>277</v>
      </c>
      <c r="BG34" s="95" t="s">
        <v>439</v>
      </c>
    </row>
    <row r="35" spans="1:59" ht="15.75" customHeight="1">
      <c r="A35" s="520" t="s">
        <v>77</v>
      </c>
      <c r="B35" s="514" t="s">
        <v>15</v>
      </c>
      <c r="C35" s="518" t="s">
        <v>78</v>
      </c>
      <c r="D35" s="519"/>
      <c r="E35" s="503" t="str">
        <f t="shared" si="83"/>
        <v/>
      </c>
      <c r="F35" s="502"/>
      <c r="G35" s="503" t="str">
        <f t="shared" si="84"/>
        <v/>
      </c>
      <c r="H35" s="502"/>
      <c r="I35" s="504"/>
      <c r="J35" s="505"/>
      <c r="K35" s="503" t="str">
        <f t="shared" si="104"/>
        <v/>
      </c>
      <c r="L35" s="506"/>
      <c r="M35" s="503" t="str">
        <f t="shared" si="85"/>
        <v/>
      </c>
      <c r="N35" s="506"/>
      <c r="O35" s="508"/>
      <c r="P35" s="505"/>
      <c r="Q35" s="503" t="str">
        <f t="shared" si="86"/>
        <v/>
      </c>
      <c r="R35" s="506">
        <v>2</v>
      </c>
      <c r="S35" s="503">
        <f t="shared" si="149"/>
        <v>28</v>
      </c>
      <c r="T35" s="506">
        <v>2</v>
      </c>
      <c r="U35" s="508" t="s">
        <v>164</v>
      </c>
      <c r="V35" s="505"/>
      <c r="W35" s="503" t="str">
        <f t="shared" si="88"/>
        <v/>
      </c>
      <c r="X35" s="506"/>
      <c r="Y35" s="503" t="str">
        <f t="shared" si="89"/>
        <v/>
      </c>
      <c r="Z35" s="506"/>
      <c r="AA35" s="507"/>
      <c r="AB35" s="506"/>
      <c r="AC35" s="503" t="str">
        <f t="shared" si="90"/>
        <v/>
      </c>
      <c r="AD35" s="506"/>
      <c r="AE35" s="503" t="str">
        <f t="shared" si="91"/>
        <v/>
      </c>
      <c r="AF35" s="506"/>
      <c r="AG35" s="508"/>
      <c r="AH35" s="505"/>
      <c r="AI35" s="503" t="str">
        <f t="shared" si="92"/>
        <v/>
      </c>
      <c r="AJ35" s="506"/>
      <c r="AK35" s="503" t="str">
        <f t="shared" si="93"/>
        <v/>
      </c>
      <c r="AL35" s="506"/>
      <c r="AM35" s="507"/>
      <c r="AN35" s="505"/>
      <c r="AO35" s="503" t="str">
        <f t="shared" si="94"/>
        <v/>
      </c>
      <c r="AP35" s="509"/>
      <c r="AQ35" s="503" t="str">
        <f t="shared" si="95"/>
        <v/>
      </c>
      <c r="AR35" s="509"/>
      <c r="AS35" s="510"/>
      <c r="AT35" s="506"/>
      <c r="AU35" s="503" t="str">
        <f t="shared" si="96"/>
        <v/>
      </c>
      <c r="AV35" s="506"/>
      <c r="AW35" s="503" t="str">
        <f t="shared" si="97"/>
        <v/>
      </c>
      <c r="AX35" s="506"/>
      <c r="AY35" s="506"/>
      <c r="AZ35" s="511" t="str">
        <f t="shared" si="98"/>
        <v/>
      </c>
      <c r="BA35" s="503" t="str">
        <f t="shared" si="99"/>
        <v/>
      </c>
      <c r="BB35" s="512">
        <f t="shared" si="100"/>
        <v>2</v>
      </c>
      <c r="BC35" s="503">
        <f t="shared" si="101"/>
        <v>28</v>
      </c>
      <c r="BD35" s="512">
        <f>IF(N35+H35+T36+Z35+AF35+AL35+AR35+AX35=0,"",N35+H35+T36+Z35+AF35+AL35+AR35+AX35)</f>
        <v>2</v>
      </c>
      <c r="BE35" s="513">
        <f t="shared" si="103"/>
        <v>2</v>
      </c>
      <c r="BF35" s="352" t="s">
        <v>280</v>
      </c>
      <c r="BG35" s="95" t="s">
        <v>302</v>
      </c>
    </row>
    <row r="36" spans="1:59" ht="15.75" customHeight="1">
      <c r="A36" s="520" t="s">
        <v>578</v>
      </c>
      <c r="B36" s="514" t="s">
        <v>15</v>
      </c>
      <c r="C36" s="518" t="s">
        <v>235</v>
      </c>
      <c r="D36" s="519"/>
      <c r="E36" s="503" t="str">
        <f t="shared" si="83"/>
        <v/>
      </c>
      <c r="F36" s="502"/>
      <c r="G36" s="503" t="str">
        <f t="shared" si="84"/>
        <v/>
      </c>
      <c r="H36" s="502"/>
      <c r="I36" s="504"/>
      <c r="J36" s="505"/>
      <c r="K36" s="503" t="str">
        <f t="shared" si="104"/>
        <v/>
      </c>
      <c r="L36" s="506"/>
      <c r="M36" s="503" t="str">
        <f t="shared" si="85"/>
        <v/>
      </c>
      <c r="N36" s="506"/>
      <c r="O36" s="508"/>
      <c r="P36" s="505">
        <v>2</v>
      </c>
      <c r="Q36" s="503">
        <f t="shared" si="86"/>
        <v>28</v>
      </c>
      <c r="R36" s="506"/>
      <c r="S36" s="503" t="str">
        <f t="shared" si="149"/>
        <v/>
      </c>
      <c r="T36" s="506">
        <v>2</v>
      </c>
      <c r="U36" s="508" t="s">
        <v>15</v>
      </c>
      <c r="V36" s="505"/>
      <c r="W36" s="503" t="str">
        <f t="shared" si="88"/>
        <v/>
      </c>
      <c r="X36" s="506"/>
      <c r="Y36" s="503" t="str">
        <f t="shared" si="89"/>
        <v/>
      </c>
      <c r="Z36" s="506"/>
      <c r="AA36" s="507"/>
      <c r="AB36" s="506"/>
      <c r="AC36" s="503" t="str">
        <f t="shared" si="90"/>
        <v/>
      </c>
      <c r="AD36" s="506"/>
      <c r="AE36" s="503" t="str">
        <f t="shared" si="91"/>
        <v/>
      </c>
      <c r="AF36" s="506"/>
      <c r="AG36" s="508"/>
      <c r="AH36" s="505"/>
      <c r="AI36" s="503" t="str">
        <f t="shared" si="92"/>
        <v/>
      </c>
      <c r="AJ36" s="506"/>
      <c r="AK36" s="503" t="str">
        <f t="shared" si="93"/>
        <v/>
      </c>
      <c r="AL36" s="506"/>
      <c r="AM36" s="507"/>
      <c r="AN36" s="505"/>
      <c r="AO36" s="503" t="str">
        <f t="shared" si="94"/>
        <v/>
      </c>
      <c r="AP36" s="509"/>
      <c r="AQ36" s="503" t="str">
        <f t="shared" si="95"/>
        <v/>
      </c>
      <c r="AR36" s="509"/>
      <c r="AS36" s="510"/>
      <c r="AT36" s="506"/>
      <c r="AU36" s="503" t="str">
        <f t="shared" si="96"/>
        <v/>
      </c>
      <c r="AV36" s="506"/>
      <c r="AW36" s="503" t="str">
        <f t="shared" si="97"/>
        <v/>
      </c>
      <c r="AX36" s="506"/>
      <c r="AY36" s="506"/>
      <c r="AZ36" s="511">
        <f t="shared" si="98"/>
        <v>2</v>
      </c>
      <c r="BA36" s="503">
        <f t="shared" si="99"/>
        <v>28</v>
      </c>
      <c r="BB36" s="512" t="str">
        <f t="shared" si="100"/>
        <v/>
      </c>
      <c r="BC36" s="503" t="str">
        <f t="shared" si="101"/>
        <v/>
      </c>
      <c r="BD36" s="512">
        <f>IF(N36+H36+T36+Z36+AF36+AL36+AR36+AX36=0,"",N36+H36+T36+Z36+AF36+AL36+AR36+AX36)</f>
        <v>2</v>
      </c>
      <c r="BE36" s="513">
        <f t="shared" si="103"/>
        <v>2</v>
      </c>
      <c r="BF36" s="352" t="s">
        <v>303</v>
      </c>
      <c r="BG36" s="95" t="s">
        <v>304</v>
      </c>
    </row>
    <row r="37" spans="1:59" ht="15" customHeight="1">
      <c r="A37" s="520" t="s">
        <v>209</v>
      </c>
      <c r="B37" s="514" t="s">
        <v>15</v>
      </c>
      <c r="C37" s="518" t="s">
        <v>208</v>
      </c>
      <c r="D37" s="519"/>
      <c r="E37" s="503" t="str">
        <f t="shared" ref="E37:E45" si="150">IF(D37*14=0,"",D37*14)</f>
        <v/>
      </c>
      <c r="F37" s="502"/>
      <c r="G37" s="503" t="str">
        <f t="shared" ref="G37:G45" si="151">IF(F37*14=0,"",F37*14)</f>
        <v/>
      </c>
      <c r="H37" s="502"/>
      <c r="I37" s="504"/>
      <c r="J37" s="505"/>
      <c r="K37" s="503" t="str">
        <f t="shared" ref="K37:K45" si="152">IF(J37*14=0,"",J37*14)</f>
        <v/>
      </c>
      <c r="L37" s="506"/>
      <c r="M37" s="503" t="str">
        <f t="shared" ref="M37:M45" si="153">IF(L37*14=0,"",L37*14)</f>
        <v/>
      </c>
      <c r="N37" s="506"/>
      <c r="O37" s="507"/>
      <c r="P37" s="506">
        <v>2</v>
      </c>
      <c r="Q37" s="503">
        <f t="shared" ref="Q37:Q45" si="154">IF(P37*14=0,"",P37*14)</f>
        <v>28</v>
      </c>
      <c r="R37" s="506">
        <v>2</v>
      </c>
      <c r="S37" s="503">
        <f t="shared" ref="S37:S45" si="155">IF(R37*14=0,"",R37*14)</f>
        <v>28</v>
      </c>
      <c r="T37" s="506">
        <v>5</v>
      </c>
      <c r="U37" s="508" t="s">
        <v>15</v>
      </c>
      <c r="V37" s="505"/>
      <c r="W37" s="503" t="str">
        <f t="shared" ref="W37:W38" si="156">IF(V37*14=0,"",V37*14)</f>
        <v/>
      </c>
      <c r="X37" s="506"/>
      <c r="Y37" s="503" t="str">
        <f t="shared" ref="Y37:Y45" si="157">IF(X37*14=0,"",X37*14)</f>
        <v/>
      </c>
      <c r="Z37" s="506"/>
      <c r="AA37" s="507"/>
      <c r="AB37" s="506"/>
      <c r="AC37" s="503" t="str">
        <f t="shared" ref="AC37:AC46" si="158">IF(AB37*14=0,"",AB37*14)</f>
        <v/>
      </c>
      <c r="AD37" s="506"/>
      <c r="AE37" s="503" t="str">
        <f t="shared" ref="AE37:AE46" si="159">IF(AD37*14=0,"",AD37*14)</f>
        <v/>
      </c>
      <c r="AF37" s="506"/>
      <c r="AG37" s="508"/>
      <c r="AH37" s="505"/>
      <c r="AI37" s="503" t="str">
        <f t="shared" ref="AI37:AI45" si="160">IF(AH37*14=0,"",AH37*14)</f>
        <v/>
      </c>
      <c r="AJ37" s="506"/>
      <c r="AK37" s="503" t="str">
        <f t="shared" ref="AK37:AK45" si="161">IF(AJ37*14=0,"",AJ37*14)</f>
        <v/>
      </c>
      <c r="AL37" s="506"/>
      <c r="AM37" s="507"/>
      <c r="AN37" s="505"/>
      <c r="AO37" s="503" t="str">
        <f t="shared" ref="AO37:AO45" si="162">IF(AN37*14=0,"",AN37*14)</f>
        <v/>
      </c>
      <c r="AP37" s="506"/>
      <c r="AQ37" s="503" t="str">
        <f t="shared" ref="AQ37:AQ45" si="163">IF(AP37*14=0,"",AP37*14)</f>
        <v/>
      </c>
      <c r="AR37" s="506"/>
      <c r="AS37" s="507"/>
      <c r="AT37" s="506"/>
      <c r="AU37" s="503" t="str">
        <f t="shared" ref="AU37:AU45" si="164">IF(AT37*14=0,"",AT37*14)</f>
        <v/>
      </c>
      <c r="AV37" s="506"/>
      <c r="AW37" s="503" t="str">
        <f t="shared" ref="AW37:AW46" si="165">IF(AV37*14=0,"",AV37*14)</f>
        <v/>
      </c>
      <c r="AX37" s="506"/>
      <c r="AY37" s="506"/>
      <c r="AZ37" s="511">
        <f t="shared" ref="AZ37:AZ46" si="166">IF(D37+J37+P37+V37+AB37+AH37+AN37+AT37=0,"",D37+J37+P37+V37+AB37+AH37+AN37+AT37)</f>
        <v>2</v>
      </c>
      <c r="BA37" s="503">
        <f t="shared" ref="BA37:BA45" si="167">IF((D37+J37+P37+V37+AB37+AH37+AN37+AT37)*14=0,"",(D37+J37+P37+V37+AB37+AH37+AN37+AT37)*14)</f>
        <v>28</v>
      </c>
      <c r="BB37" s="512">
        <f t="shared" ref="BB37:BB46" si="168">IF(F37+L37+R37+X37+AD37+AJ37+AP37+AV37=0,"",F37+L37+R37+X37+AD37+AJ37+AP37+AV37)</f>
        <v>2</v>
      </c>
      <c r="BC37" s="503">
        <f t="shared" ref="BC37:BC45" si="169">IF((L37+F37+R37+X37+AD37+AJ37+AP37+AV37)*14=0,"",(L37+F37+R37+X37+AD37+AJ37+AP37+AV37)*14)</f>
        <v>28</v>
      </c>
      <c r="BD37" s="512">
        <f t="shared" ref="BD37:BD46" si="170">IF(N37+H37+T37+Z37+AF37+AL37+AR37+AX37=0,"",N37+H37+T37+Z37+AF37+AL37+AR37+AX37)</f>
        <v>5</v>
      </c>
      <c r="BE37" s="513">
        <f t="shared" ref="BE37:BE46" si="171">IF(D37+F37+L37+J37+P37+R37+V37+X37+AB37+AD37+AH37+AJ37+AN37+AP37+AT37+AV37=0,"",D37+F37+L37+J37+P37+R37+V37+X37+AB37+AD37+AH37+AJ37+AN37+AP37+AT37+AV37)</f>
        <v>4</v>
      </c>
      <c r="BF37" s="352" t="s">
        <v>260</v>
      </c>
      <c r="BG37" s="236" t="s">
        <v>562</v>
      </c>
    </row>
    <row r="38" spans="1:59" ht="15.75" customHeight="1">
      <c r="A38" s="520" t="s">
        <v>427</v>
      </c>
      <c r="B38" s="514" t="s">
        <v>15</v>
      </c>
      <c r="C38" s="518" t="s">
        <v>83</v>
      </c>
      <c r="D38" s="519"/>
      <c r="E38" s="503" t="str">
        <f t="shared" si="150"/>
        <v/>
      </c>
      <c r="F38" s="502"/>
      <c r="G38" s="503" t="str">
        <f t="shared" si="151"/>
        <v/>
      </c>
      <c r="H38" s="502"/>
      <c r="I38" s="504"/>
      <c r="J38" s="505"/>
      <c r="K38" s="503" t="str">
        <f t="shared" si="152"/>
        <v/>
      </c>
      <c r="L38" s="506"/>
      <c r="M38" s="503" t="str">
        <f t="shared" si="153"/>
        <v/>
      </c>
      <c r="N38" s="506"/>
      <c r="O38" s="507"/>
      <c r="P38" s="506">
        <v>1</v>
      </c>
      <c r="Q38" s="503">
        <f t="shared" si="154"/>
        <v>14</v>
      </c>
      <c r="R38" s="506">
        <v>2</v>
      </c>
      <c r="S38" s="503">
        <f t="shared" si="155"/>
        <v>28</v>
      </c>
      <c r="T38" s="506">
        <v>4</v>
      </c>
      <c r="U38" s="507" t="s">
        <v>164</v>
      </c>
      <c r="V38" s="505"/>
      <c r="W38" s="503" t="str">
        <f t="shared" si="156"/>
        <v/>
      </c>
      <c r="X38" s="506"/>
      <c r="Y38" s="503" t="str">
        <f t="shared" si="157"/>
        <v/>
      </c>
      <c r="Z38" s="506"/>
      <c r="AA38" s="507"/>
      <c r="AB38" s="506"/>
      <c r="AC38" s="503" t="str">
        <f t="shared" si="158"/>
        <v/>
      </c>
      <c r="AD38" s="506"/>
      <c r="AE38" s="503" t="str">
        <f t="shared" si="159"/>
        <v/>
      </c>
      <c r="AF38" s="506"/>
      <c r="AG38" s="508"/>
      <c r="AH38" s="505"/>
      <c r="AI38" s="503" t="str">
        <f t="shared" si="160"/>
        <v/>
      </c>
      <c r="AJ38" s="506"/>
      <c r="AK38" s="503" t="str">
        <f t="shared" si="161"/>
        <v/>
      </c>
      <c r="AL38" s="506"/>
      <c r="AM38" s="507"/>
      <c r="AN38" s="505"/>
      <c r="AO38" s="503" t="str">
        <f t="shared" si="162"/>
        <v/>
      </c>
      <c r="AP38" s="506"/>
      <c r="AQ38" s="503" t="str">
        <f t="shared" si="163"/>
        <v/>
      </c>
      <c r="AR38" s="506"/>
      <c r="AS38" s="507"/>
      <c r="AT38" s="506"/>
      <c r="AU38" s="503" t="str">
        <f t="shared" si="164"/>
        <v/>
      </c>
      <c r="AV38" s="506"/>
      <c r="AW38" s="503" t="str">
        <f t="shared" si="165"/>
        <v/>
      </c>
      <c r="AX38" s="506"/>
      <c r="AY38" s="506"/>
      <c r="AZ38" s="511">
        <f t="shared" si="166"/>
        <v>1</v>
      </c>
      <c r="BA38" s="503">
        <f t="shared" si="167"/>
        <v>14</v>
      </c>
      <c r="BB38" s="512">
        <f t="shared" si="168"/>
        <v>2</v>
      </c>
      <c r="BC38" s="503">
        <f t="shared" si="169"/>
        <v>28</v>
      </c>
      <c r="BD38" s="512">
        <f t="shared" si="170"/>
        <v>4</v>
      </c>
      <c r="BE38" s="513">
        <f t="shared" si="171"/>
        <v>3</v>
      </c>
      <c r="BF38" s="352" t="s">
        <v>312</v>
      </c>
      <c r="BG38" s="95" t="s">
        <v>313</v>
      </c>
    </row>
    <row r="39" spans="1:59" ht="15.75" customHeight="1">
      <c r="A39" s="517" t="s">
        <v>314</v>
      </c>
      <c r="B39" s="516" t="s">
        <v>15</v>
      </c>
      <c r="C39" s="518" t="s">
        <v>87</v>
      </c>
      <c r="D39" s="519"/>
      <c r="E39" s="503" t="str">
        <f t="shared" ref="E39:E44" si="172">IF(D39*14=0,"",D39*14)</f>
        <v/>
      </c>
      <c r="F39" s="502"/>
      <c r="G39" s="503" t="str">
        <f t="shared" ref="G39:G44" si="173">IF(F39*14=0,"",F39*14)</f>
        <v/>
      </c>
      <c r="H39" s="502"/>
      <c r="I39" s="504"/>
      <c r="J39" s="505"/>
      <c r="K39" s="503" t="str">
        <f t="shared" ref="K39:K44" si="174">IF(J39*14=0,"",J39*14)</f>
        <v/>
      </c>
      <c r="L39" s="506"/>
      <c r="M39" s="503" t="str">
        <f t="shared" ref="M39:M44" si="175">IF(L39*14=0,"",L39*14)</f>
        <v/>
      </c>
      <c r="N39" s="502"/>
      <c r="O39" s="507"/>
      <c r="P39" s="505">
        <v>2</v>
      </c>
      <c r="Q39" s="503">
        <f t="shared" ref="Q39:Q44" si="176">IF(P39*14=0,"",P39*14)</f>
        <v>28</v>
      </c>
      <c r="R39" s="506"/>
      <c r="S39" s="503" t="str">
        <f t="shared" ref="S39:S44" si="177">IF(R39*14=0,"",R39*14)</f>
        <v/>
      </c>
      <c r="T39" s="502">
        <v>2</v>
      </c>
      <c r="U39" s="524" t="s">
        <v>118</v>
      </c>
      <c r="V39" s="505"/>
      <c r="W39" s="503" t="str">
        <f t="shared" ref="W39:W44" si="178">IF(V39*14=0,"",V39*14)</f>
        <v/>
      </c>
      <c r="X39" s="506"/>
      <c r="Y39" s="503" t="str">
        <f t="shared" ref="Y39:Y44" si="179">IF(X39*14=0,"",X39*14)</f>
        <v/>
      </c>
      <c r="Z39" s="506"/>
      <c r="AA39" s="507"/>
      <c r="AB39" s="506"/>
      <c r="AC39" s="503" t="str">
        <f t="shared" ref="AC39:AC44" si="180">IF(AB39*14=0,"",AB39*14)</f>
        <v/>
      </c>
      <c r="AD39" s="506"/>
      <c r="AE39" s="503" t="str">
        <f t="shared" ref="AE39:AE44" si="181">IF(AD39*14=0,"",AD39*14)</f>
        <v/>
      </c>
      <c r="AF39" s="506"/>
      <c r="AG39" s="508"/>
      <c r="AH39" s="505"/>
      <c r="AI39" s="503" t="str">
        <f t="shared" ref="AI39:AI44" si="182">IF(AH39*14=0,"",AH39*14)</f>
        <v/>
      </c>
      <c r="AJ39" s="506"/>
      <c r="AK39" s="503" t="str">
        <f t="shared" ref="AK39:AK44" si="183">IF(AJ39*14=0,"",AJ39*14)</f>
        <v/>
      </c>
      <c r="AL39" s="506"/>
      <c r="AM39" s="507"/>
      <c r="AN39" s="505"/>
      <c r="AO39" s="503" t="str">
        <f t="shared" ref="AO39:AO44" si="184">IF(AN39*14=0,"",AN39*14)</f>
        <v/>
      </c>
      <c r="AP39" s="506"/>
      <c r="AQ39" s="503" t="str">
        <f t="shared" ref="AQ39:AQ44" si="185">IF(AP39*14=0,"",AP39*14)</f>
        <v/>
      </c>
      <c r="AR39" s="506"/>
      <c r="AS39" s="507"/>
      <c r="AT39" s="506"/>
      <c r="AU39" s="503" t="str">
        <f t="shared" ref="AU39:AU44" si="186">IF(AT39*14=0,"",AT39*14)</f>
        <v/>
      </c>
      <c r="AV39" s="506"/>
      <c r="AW39" s="503" t="str">
        <f t="shared" ref="AW39:AW44" si="187">IF(AV39*14=0,"",AV39*14)</f>
        <v/>
      </c>
      <c r="AX39" s="506"/>
      <c r="AY39" s="506"/>
      <c r="AZ39" s="511">
        <f t="shared" ref="AZ39:AZ44" si="188">IF(D39+J39+P39+V39+AB39+AH39+AN39+AT39=0,"",D39+J39+P39+V39+AB39+AH39+AN39+AT39)</f>
        <v>2</v>
      </c>
      <c r="BA39" s="503">
        <f t="shared" ref="BA39:BA44" si="189">IF((D39+J39+P39+V39+AB39+AH39+AN39+AT39)*14=0,"",(D39+J39+P39+V39+AB39+AH39+AN39+AT39)*14)</f>
        <v>28</v>
      </c>
      <c r="BB39" s="512" t="str">
        <f t="shared" ref="BB39:BB44" si="190">IF(F39+L39+R39+X39+AD39+AJ39+AP39+AV39=0,"",F39+L39+R39+X39+AD39+AJ39+AP39+AV39)</f>
        <v/>
      </c>
      <c r="BC39" s="503" t="str">
        <f t="shared" ref="BC39:BC44" si="191">IF((L39+F39+R39+X39+AD39+AJ39+AP39+AV39)*14=0,"",(L39+F39+R39+X39+AD39+AJ39+AP39+AV39)*14)</f>
        <v/>
      </c>
      <c r="BD39" s="512">
        <f t="shared" ref="BD39:BD44" si="192">IF(N39+H39+T39+Z39+AF39+AL39+AR39+AX39=0,"",N39+H39+T39+Z39+AF39+AL39+AR39+AX39)</f>
        <v>2</v>
      </c>
      <c r="BE39" s="513">
        <f t="shared" ref="BE39:BE44" si="193">IF(D39+F39+L39+J39+P39+R39+V39+X39+AB39+AD39+AH39+AJ39+AN39+AP39+AT39+AV39=0,"",D39+F39+L39+J39+P39+R39+V39+X39+AB39+AD39+AH39+AJ39+AN39+AP39+AT39+AV39)</f>
        <v>2</v>
      </c>
      <c r="BF39" s="352" t="s">
        <v>277</v>
      </c>
      <c r="BG39" s="193" t="s">
        <v>328</v>
      </c>
    </row>
    <row r="40" spans="1:59" ht="14.65" customHeight="1">
      <c r="A40" s="517" t="s">
        <v>315</v>
      </c>
      <c r="B40" s="516" t="s">
        <v>15</v>
      </c>
      <c r="C40" s="518" t="s">
        <v>437</v>
      </c>
      <c r="D40" s="519"/>
      <c r="E40" s="503" t="str">
        <f t="shared" si="172"/>
        <v/>
      </c>
      <c r="F40" s="502"/>
      <c r="G40" s="503" t="str">
        <f t="shared" si="173"/>
        <v/>
      </c>
      <c r="H40" s="502"/>
      <c r="I40" s="504"/>
      <c r="J40" s="505"/>
      <c r="K40" s="503" t="str">
        <f t="shared" si="174"/>
        <v/>
      </c>
      <c r="L40" s="506"/>
      <c r="M40" s="503" t="str">
        <f t="shared" si="175"/>
        <v/>
      </c>
      <c r="N40" s="506"/>
      <c r="O40" s="507"/>
      <c r="P40" s="506">
        <v>1</v>
      </c>
      <c r="Q40" s="503">
        <f t="shared" si="176"/>
        <v>14</v>
      </c>
      <c r="R40" s="506">
        <v>1</v>
      </c>
      <c r="S40" s="503">
        <f t="shared" si="177"/>
        <v>14</v>
      </c>
      <c r="T40" s="506">
        <v>2</v>
      </c>
      <c r="U40" s="507" t="s">
        <v>117</v>
      </c>
      <c r="V40" s="505"/>
      <c r="W40" s="503" t="str">
        <f t="shared" si="178"/>
        <v/>
      </c>
      <c r="X40" s="506"/>
      <c r="Y40" s="503" t="str">
        <f t="shared" si="179"/>
        <v/>
      </c>
      <c r="Z40" s="506"/>
      <c r="AA40" s="507"/>
      <c r="AB40" s="506"/>
      <c r="AC40" s="503" t="str">
        <f t="shared" si="180"/>
        <v/>
      </c>
      <c r="AD40" s="506"/>
      <c r="AE40" s="503" t="str">
        <f t="shared" si="181"/>
        <v/>
      </c>
      <c r="AF40" s="506"/>
      <c r="AG40" s="508"/>
      <c r="AH40" s="505"/>
      <c r="AI40" s="503" t="str">
        <f t="shared" si="182"/>
        <v/>
      </c>
      <c r="AJ40" s="506"/>
      <c r="AK40" s="503" t="str">
        <f t="shared" si="183"/>
        <v/>
      </c>
      <c r="AL40" s="506"/>
      <c r="AM40" s="507"/>
      <c r="AN40" s="505"/>
      <c r="AO40" s="503" t="str">
        <f t="shared" si="184"/>
        <v/>
      </c>
      <c r="AP40" s="506"/>
      <c r="AQ40" s="503" t="str">
        <f t="shared" si="185"/>
        <v/>
      </c>
      <c r="AR40" s="506"/>
      <c r="AS40" s="507"/>
      <c r="AT40" s="506"/>
      <c r="AU40" s="503" t="str">
        <f t="shared" si="186"/>
        <v/>
      </c>
      <c r="AV40" s="506"/>
      <c r="AW40" s="503" t="str">
        <f t="shared" si="187"/>
        <v/>
      </c>
      <c r="AX40" s="506"/>
      <c r="AY40" s="506"/>
      <c r="AZ40" s="511">
        <f t="shared" si="188"/>
        <v>1</v>
      </c>
      <c r="BA40" s="503">
        <f t="shared" si="189"/>
        <v>14</v>
      </c>
      <c r="BB40" s="512">
        <f t="shared" si="190"/>
        <v>1</v>
      </c>
      <c r="BC40" s="503">
        <f t="shared" si="191"/>
        <v>14</v>
      </c>
      <c r="BD40" s="512">
        <f t="shared" si="192"/>
        <v>2</v>
      </c>
      <c r="BE40" s="513">
        <f t="shared" si="193"/>
        <v>2</v>
      </c>
      <c r="BF40" s="352" t="s">
        <v>265</v>
      </c>
      <c r="BG40" s="95" t="s">
        <v>329</v>
      </c>
    </row>
    <row r="41" spans="1:59" ht="14.65" customHeight="1">
      <c r="A41" s="517" t="s">
        <v>361</v>
      </c>
      <c r="B41" s="516" t="s">
        <v>15</v>
      </c>
      <c r="C41" s="518" t="s">
        <v>438</v>
      </c>
      <c r="D41" s="519"/>
      <c r="E41" s="503" t="str">
        <f t="shared" si="172"/>
        <v/>
      </c>
      <c r="F41" s="502"/>
      <c r="G41" s="503" t="str">
        <f t="shared" si="173"/>
        <v/>
      </c>
      <c r="H41" s="502"/>
      <c r="I41" s="504"/>
      <c r="J41" s="505"/>
      <c r="K41" s="503" t="str">
        <f t="shared" si="174"/>
        <v/>
      </c>
      <c r="L41" s="506"/>
      <c r="M41" s="503" t="str">
        <f t="shared" si="175"/>
        <v/>
      </c>
      <c r="N41" s="506"/>
      <c r="O41" s="507"/>
      <c r="P41" s="506"/>
      <c r="Q41" s="503" t="str">
        <f t="shared" si="176"/>
        <v/>
      </c>
      <c r="R41" s="506"/>
      <c r="S41" s="503" t="str">
        <f t="shared" si="177"/>
        <v/>
      </c>
      <c r="T41" s="506"/>
      <c r="U41" s="507"/>
      <c r="V41" s="505">
        <v>1</v>
      </c>
      <c r="W41" s="503">
        <f t="shared" si="178"/>
        <v>14</v>
      </c>
      <c r="X41" s="506">
        <v>1</v>
      </c>
      <c r="Y41" s="503">
        <f t="shared" si="179"/>
        <v>14</v>
      </c>
      <c r="Z41" s="506">
        <v>2</v>
      </c>
      <c r="AA41" s="507" t="s">
        <v>15</v>
      </c>
      <c r="AB41" s="506"/>
      <c r="AC41" s="503" t="str">
        <f t="shared" si="180"/>
        <v/>
      </c>
      <c r="AD41" s="506"/>
      <c r="AE41" s="503" t="str">
        <f t="shared" si="181"/>
        <v/>
      </c>
      <c r="AF41" s="506"/>
      <c r="AG41" s="508"/>
      <c r="AH41" s="505"/>
      <c r="AI41" s="503" t="str">
        <f t="shared" si="182"/>
        <v/>
      </c>
      <c r="AJ41" s="506"/>
      <c r="AK41" s="503" t="str">
        <f t="shared" si="183"/>
        <v/>
      </c>
      <c r="AL41" s="506"/>
      <c r="AM41" s="507"/>
      <c r="AN41" s="505"/>
      <c r="AO41" s="503" t="str">
        <f t="shared" si="184"/>
        <v/>
      </c>
      <c r="AP41" s="506"/>
      <c r="AQ41" s="503" t="str">
        <f t="shared" si="185"/>
        <v/>
      </c>
      <c r="AR41" s="506"/>
      <c r="AS41" s="507"/>
      <c r="AT41" s="506"/>
      <c r="AU41" s="503" t="str">
        <f t="shared" si="186"/>
        <v/>
      </c>
      <c r="AV41" s="506"/>
      <c r="AW41" s="503" t="str">
        <f t="shared" si="187"/>
        <v/>
      </c>
      <c r="AX41" s="506"/>
      <c r="AY41" s="506"/>
      <c r="AZ41" s="511">
        <f t="shared" si="188"/>
        <v>1</v>
      </c>
      <c r="BA41" s="503">
        <f t="shared" si="189"/>
        <v>14</v>
      </c>
      <c r="BB41" s="512">
        <f t="shared" si="190"/>
        <v>1</v>
      </c>
      <c r="BC41" s="503">
        <f t="shared" si="191"/>
        <v>14</v>
      </c>
      <c r="BD41" s="512">
        <f t="shared" si="192"/>
        <v>2</v>
      </c>
      <c r="BE41" s="513">
        <f t="shared" si="193"/>
        <v>2</v>
      </c>
      <c r="BF41" s="352" t="s">
        <v>265</v>
      </c>
      <c r="BG41" s="95" t="s">
        <v>329</v>
      </c>
    </row>
    <row r="42" spans="1:59" ht="15.75" customHeight="1">
      <c r="A42" s="523" t="s">
        <v>201</v>
      </c>
      <c r="B42" s="516" t="s">
        <v>15</v>
      </c>
      <c r="C42" s="518" t="s">
        <v>91</v>
      </c>
      <c r="D42" s="519"/>
      <c r="E42" s="503" t="str">
        <f t="shared" si="172"/>
        <v/>
      </c>
      <c r="F42" s="502"/>
      <c r="G42" s="503" t="str">
        <f t="shared" si="173"/>
        <v/>
      </c>
      <c r="H42" s="502"/>
      <c r="I42" s="504"/>
      <c r="J42" s="505"/>
      <c r="K42" s="503" t="str">
        <f t="shared" si="174"/>
        <v/>
      </c>
      <c r="L42" s="506"/>
      <c r="M42" s="503" t="str">
        <f t="shared" si="175"/>
        <v/>
      </c>
      <c r="N42" s="506"/>
      <c r="O42" s="507"/>
      <c r="P42" s="506"/>
      <c r="Q42" s="503" t="str">
        <f t="shared" si="176"/>
        <v/>
      </c>
      <c r="R42" s="506">
        <v>2</v>
      </c>
      <c r="S42" s="503">
        <f t="shared" si="177"/>
        <v>28</v>
      </c>
      <c r="T42" s="506">
        <v>2</v>
      </c>
      <c r="U42" s="508" t="s">
        <v>164</v>
      </c>
      <c r="V42" s="505"/>
      <c r="W42" s="503" t="str">
        <f t="shared" si="178"/>
        <v/>
      </c>
      <c r="X42" s="506"/>
      <c r="Y42" s="503" t="str">
        <f t="shared" si="179"/>
        <v/>
      </c>
      <c r="Z42" s="506"/>
      <c r="AA42" s="507"/>
      <c r="AB42" s="506"/>
      <c r="AC42" s="503" t="str">
        <f t="shared" si="180"/>
        <v/>
      </c>
      <c r="AD42" s="506"/>
      <c r="AE42" s="503" t="str">
        <f t="shared" si="181"/>
        <v/>
      </c>
      <c r="AF42" s="506"/>
      <c r="AG42" s="508"/>
      <c r="AH42" s="505"/>
      <c r="AI42" s="503" t="str">
        <f t="shared" si="182"/>
        <v/>
      </c>
      <c r="AJ42" s="506"/>
      <c r="AK42" s="503" t="str">
        <f t="shared" si="183"/>
        <v/>
      </c>
      <c r="AL42" s="506"/>
      <c r="AM42" s="507"/>
      <c r="AN42" s="505"/>
      <c r="AO42" s="503" t="str">
        <f t="shared" si="184"/>
        <v/>
      </c>
      <c r="AP42" s="509"/>
      <c r="AQ42" s="503" t="str">
        <f t="shared" si="185"/>
        <v/>
      </c>
      <c r="AR42" s="509"/>
      <c r="AS42" s="510"/>
      <c r="AT42" s="506"/>
      <c r="AU42" s="503" t="str">
        <f t="shared" si="186"/>
        <v/>
      </c>
      <c r="AV42" s="506"/>
      <c r="AW42" s="503" t="str">
        <f t="shared" si="187"/>
        <v/>
      </c>
      <c r="AX42" s="506"/>
      <c r="AY42" s="506"/>
      <c r="AZ42" s="511" t="str">
        <f t="shared" si="188"/>
        <v/>
      </c>
      <c r="BA42" s="503" t="str">
        <f t="shared" si="189"/>
        <v/>
      </c>
      <c r="BB42" s="512">
        <f t="shared" si="190"/>
        <v>2</v>
      </c>
      <c r="BC42" s="503">
        <f t="shared" si="191"/>
        <v>28</v>
      </c>
      <c r="BD42" s="512">
        <f t="shared" si="192"/>
        <v>2</v>
      </c>
      <c r="BE42" s="513">
        <f t="shared" si="193"/>
        <v>2</v>
      </c>
      <c r="BF42" s="352" t="s">
        <v>278</v>
      </c>
      <c r="BG42" s="95" t="s">
        <v>287</v>
      </c>
    </row>
    <row r="43" spans="1:59" ht="15.75" customHeight="1">
      <c r="A43" s="515" t="s">
        <v>231</v>
      </c>
      <c r="B43" s="516" t="s">
        <v>15</v>
      </c>
      <c r="C43" s="522" t="s">
        <v>204</v>
      </c>
      <c r="D43" s="519"/>
      <c r="E43" s="503" t="str">
        <f t="shared" si="172"/>
        <v/>
      </c>
      <c r="F43" s="502"/>
      <c r="G43" s="503" t="str">
        <f t="shared" si="173"/>
        <v/>
      </c>
      <c r="H43" s="502"/>
      <c r="I43" s="504"/>
      <c r="J43" s="505"/>
      <c r="K43" s="503" t="str">
        <f t="shared" si="174"/>
        <v/>
      </c>
      <c r="L43" s="506"/>
      <c r="M43" s="503" t="str">
        <f t="shared" si="175"/>
        <v/>
      </c>
      <c r="N43" s="506"/>
      <c r="O43" s="507"/>
      <c r="P43" s="506"/>
      <c r="Q43" s="503" t="str">
        <f t="shared" si="176"/>
        <v/>
      </c>
      <c r="R43" s="502">
        <v>2</v>
      </c>
      <c r="S43" s="503">
        <f t="shared" si="177"/>
        <v>28</v>
      </c>
      <c r="T43" s="502">
        <v>2</v>
      </c>
      <c r="U43" s="504" t="s">
        <v>164</v>
      </c>
      <c r="V43" s="505"/>
      <c r="W43" s="503" t="str">
        <f t="shared" si="178"/>
        <v/>
      </c>
      <c r="X43" s="506"/>
      <c r="Y43" s="503" t="str">
        <f t="shared" si="179"/>
        <v/>
      </c>
      <c r="Z43" s="509"/>
      <c r="AA43" s="507"/>
      <c r="AB43" s="506"/>
      <c r="AC43" s="503" t="str">
        <f t="shared" si="180"/>
        <v/>
      </c>
      <c r="AD43" s="506"/>
      <c r="AE43" s="503" t="str">
        <f t="shared" si="181"/>
        <v/>
      </c>
      <c r="AF43" s="506"/>
      <c r="AG43" s="508"/>
      <c r="AH43" s="505"/>
      <c r="AI43" s="503" t="str">
        <f t="shared" si="182"/>
        <v/>
      </c>
      <c r="AJ43" s="506"/>
      <c r="AK43" s="503" t="str">
        <f t="shared" si="183"/>
        <v/>
      </c>
      <c r="AL43" s="506"/>
      <c r="AM43" s="507"/>
      <c r="AN43" s="505"/>
      <c r="AO43" s="503" t="str">
        <f t="shared" si="184"/>
        <v/>
      </c>
      <c r="AP43" s="509"/>
      <c r="AQ43" s="503" t="str">
        <f t="shared" si="185"/>
        <v/>
      </c>
      <c r="AR43" s="509"/>
      <c r="AS43" s="510"/>
      <c r="AT43" s="506"/>
      <c r="AU43" s="503" t="str">
        <f t="shared" si="186"/>
        <v/>
      </c>
      <c r="AV43" s="506"/>
      <c r="AW43" s="503" t="str">
        <f t="shared" si="187"/>
        <v/>
      </c>
      <c r="AX43" s="506"/>
      <c r="AY43" s="506"/>
      <c r="AZ43" s="511" t="str">
        <f t="shared" si="188"/>
        <v/>
      </c>
      <c r="BA43" s="503" t="str">
        <f t="shared" si="189"/>
        <v/>
      </c>
      <c r="BB43" s="512">
        <f t="shared" si="190"/>
        <v>2</v>
      </c>
      <c r="BC43" s="503">
        <f t="shared" si="191"/>
        <v>28</v>
      </c>
      <c r="BD43" s="512">
        <f t="shared" si="192"/>
        <v>2</v>
      </c>
      <c r="BE43" s="513">
        <f t="shared" si="193"/>
        <v>2</v>
      </c>
      <c r="BF43" s="352" t="s">
        <v>269</v>
      </c>
      <c r="BG43" s="95" t="s">
        <v>270</v>
      </c>
    </row>
    <row r="44" spans="1:59" s="18" customFormat="1" ht="15.75" customHeight="1">
      <c r="A44" s="515" t="s">
        <v>579</v>
      </c>
      <c r="B44" s="516" t="s">
        <v>15</v>
      </c>
      <c r="C44" s="518" t="s">
        <v>79</v>
      </c>
      <c r="D44" s="519"/>
      <c r="E44" s="503" t="str">
        <f t="shared" si="172"/>
        <v/>
      </c>
      <c r="F44" s="502"/>
      <c r="G44" s="503" t="str">
        <f t="shared" si="173"/>
        <v/>
      </c>
      <c r="H44" s="502"/>
      <c r="I44" s="504"/>
      <c r="J44" s="505"/>
      <c r="K44" s="503" t="str">
        <f t="shared" si="174"/>
        <v/>
      </c>
      <c r="L44" s="506"/>
      <c r="M44" s="503" t="str">
        <f t="shared" si="175"/>
        <v/>
      </c>
      <c r="N44" s="506"/>
      <c r="O44" s="508"/>
      <c r="P44" s="505"/>
      <c r="Q44" s="503" t="str">
        <f t="shared" si="176"/>
        <v/>
      </c>
      <c r="R44" s="506"/>
      <c r="S44" s="503" t="str">
        <f t="shared" si="177"/>
        <v/>
      </c>
      <c r="T44" s="506"/>
      <c r="U44" s="508"/>
      <c r="V44" s="505"/>
      <c r="W44" s="503" t="str">
        <f t="shared" si="178"/>
        <v/>
      </c>
      <c r="X44" s="506">
        <v>2</v>
      </c>
      <c r="Y44" s="503">
        <f t="shared" si="179"/>
        <v>28</v>
      </c>
      <c r="Z44" s="506">
        <v>2</v>
      </c>
      <c r="AA44" s="507" t="s">
        <v>164</v>
      </c>
      <c r="AB44" s="506"/>
      <c r="AC44" s="503" t="str">
        <f t="shared" si="180"/>
        <v/>
      </c>
      <c r="AD44" s="506"/>
      <c r="AE44" s="503" t="str">
        <f t="shared" si="181"/>
        <v/>
      </c>
      <c r="AF44" s="506"/>
      <c r="AG44" s="508"/>
      <c r="AH44" s="505"/>
      <c r="AI44" s="503" t="str">
        <f t="shared" si="182"/>
        <v/>
      </c>
      <c r="AJ44" s="506"/>
      <c r="AK44" s="503" t="str">
        <f t="shared" si="183"/>
        <v/>
      </c>
      <c r="AL44" s="506"/>
      <c r="AM44" s="507"/>
      <c r="AN44" s="505"/>
      <c r="AO44" s="503" t="str">
        <f t="shared" si="184"/>
        <v/>
      </c>
      <c r="AP44" s="509"/>
      <c r="AQ44" s="503" t="str">
        <f t="shared" si="185"/>
        <v/>
      </c>
      <c r="AR44" s="509"/>
      <c r="AS44" s="510"/>
      <c r="AT44" s="506"/>
      <c r="AU44" s="503" t="str">
        <f t="shared" si="186"/>
        <v/>
      </c>
      <c r="AV44" s="506"/>
      <c r="AW44" s="503" t="str">
        <f t="shared" si="187"/>
        <v/>
      </c>
      <c r="AX44" s="506"/>
      <c r="AY44" s="506"/>
      <c r="AZ44" s="511" t="str">
        <f t="shared" si="188"/>
        <v/>
      </c>
      <c r="BA44" s="503" t="str">
        <f t="shared" si="189"/>
        <v/>
      </c>
      <c r="BB44" s="512">
        <f t="shared" si="190"/>
        <v>2</v>
      </c>
      <c r="BC44" s="503">
        <f t="shared" si="191"/>
        <v>28</v>
      </c>
      <c r="BD44" s="512">
        <f t="shared" si="192"/>
        <v>2</v>
      </c>
      <c r="BE44" s="513">
        <f t="shared" si="193"/>
        <v>2</v>
      </c>
      <c r="BF44" s="352" t="s">
        <v>280</v>
      </c>
      <c r="BG44" s="95" t="s">
        <v>305</v>
      </c>
    </row>
    <row r="45" spans="1:59" s="18" customFormat="1" ht="15.75" customHeight="1">
      <c r="A45" s="515" t="s">
        <v>488</v>
      </c>
      <c r="B45" s="516" t="s">
        <v>15</v>
      </c>
      <c r="C45" s="518" t="s">
        <v>88</v>
      </c>
      <c r="D45" s="519"/>
      <c r="E45" s="503" t="str">
        <f t="shared" si="150"/>
        <v/>
      </c>
      <c r="F45" s="502"/>
      <c r="G45" s="503" t="str">
        <f t="shared" si="151"/>
        <v/>
      </c>
      <c r="H45" s="502"/>
      <c r="I45" s="504"/>
      <c r="J45" s="505"/>
      <c r="K45" s="503" t="str">
        <f t="shared" si="152"/>
        <v/>
      </c>
      <c r="L45" s="506"/>
      <c r="M45" s="503" t="str">
        <f t="shared" si="153"/>
        <v/>
      </c>
      <c r="N45" s="506"/>
      <c r="O45" s="507"/>
      <c r="P45" s="506"/>
      <c r="Q45" s="503" t="str">
        <f t="shared" si="154"/>
        <v/>
      </c>
      <c r="R45" s="506"/>
      <c r="S45" s="503" t="str">
        <f t="shared" si="155"/>
        <v/>
      </c>
      <c r="T45" s="506"/>
      <c r="U45" s="508"/>
      <c r="V45" s="505">
        <v>4</v>
      </c>
      <c r="W45" s="503">
        <f>IF(V45*14=0,"",V45*14)</f>
        <v>56</v>
      </c>
      <c r="X45" s="506">
        <v>1</v>
      </c>
      <c r="Y45" s="503">
        <f t="shared" si="157"/>
        <v>14</v>
      </c>
      <c r="Z45" s="509">
        <v>4</v>
      </c>
      <c r="AA45" s="507" t="s">
        <v>117</v>
      </c>
      <c r="AB45" s="506"/>
      <c r="AC45" s="503" t="str">
        <f t="shared" si="158"/>
        <v/>
      </c>
      <c r="AD45" s="506"/>
      <c r="AE45" s="503" t="str">
        <f t="shared" si="159"/>
        <v/>
      </c>
      <c r="AF45" s="506"/>
      <c r="AG45" s="508"/>
      <c r="AH45" s="505"/>
      <c r="AI45" s="503" t="str">
        <f t="shared" si="160"/>
        <v/>
      </c>
      <c r="AJ45" s="506"/>
      <c r="AK45" s="503" t="str">
        <f t="shared" si="161"/>
        <v/>
      </c>
      <c r="AL45" s="506"/>
      <c r="AM45" s="507"/>
      <c r="AN45" s="505"/>
      <c r="AO45" s="503" t="str">
        <f t="shared" si="162"/>
        <v/>
      </c>
      <c r="AP45" s="506"/>
      <c r="AQ45" s="503" t="str">
        <f t="shared" si="163"/>
        <v/>
      </c>
      <c r="AR45" s="506"/>
      <c r="AS45" s="507"/>
      <c r="AT45" s="506"/>
      <c r="AU45" s="503" t="str">
        <f t="shared" si="164"/>
        <v/>
      </c>
      <c r="AV45" s="506"/>
      <c r="AW45" s="503" t="str">
        <f t="shared" si="165"/>
        <v/>
      </c>
      <c r="AX45" s="506"/>
      <c r="AY45" s="506"/>
      <c r="AZ45" s="511">
        <f t="shared" si="166"/>
        <v>4</v>
      </c>
      <c r="BA45" s="503">
        <f t="shared" si="167"/>
        <v>56</v>
      </c>
      <c r="BB45" s="512">
        <f t="shared" si="168"/>
        <v>1</v>
      </c>
      <c r="BC45" s="503">
        <f t="shared" si="169"/>
        <v>14</v>
      </c>
      <c r="BD45" s="512">
        <f t="shared" si="170"/>
        <v>4</v>
      </c>
      <c r="BE45" s="513">
        <f t="shared" si="171"/>
        <v>5</v>
      </c>
      <c r="BF45" s="352" t="s">
        <v>265</v>
      </c>
      <c r="BG45" s="95" t="s">
        <v>324</v>
      </c>
    </row>
    <row r="46" spans="1:59" s="18" customFormat="1" ht="15.75" customHeight="1">
      <c r="A46" s="515" t="s">
        <v>316</v>
      </c>
      <c r="B46" s="516" t="s">
        <v>15</v>
      </c>
      <c r="C46" s="518" t="s">
        <v>89</v>
      </c>
      <c r="D46" s="519"/>
      <c r="E46" s="503" t="str">
        <f t="shared" ref="E46" si="194">IF(D46*14=0,"",D46*14)</f>
        <v/>
      </c>
      <c r="F46" s="502"/>
      <c r="G46" s="503" t="str">
        <f t="shared" ref="G46" si="195">IF(F46*14=0,"",F46*14)</f>
        <v/>
      </c>
      <c r="H46" s="502"/>
      <c r="I46" s="504"/>
      <c r="J46" s="505"/>
      <c r="K46" s="503" t="str">
        <f t="shared" ref="K46" si="196">IF(J46*14=0,"",J46*14)</f>
        <v/>
      </c>
      <c r="L46" s="506"/>
      <c r="M46" s="503" t="str">
        <f t="shared" ref="M46" si="197">IF(L46*14=0,"",L46*14)</f>
        <v/>
      </c>
      <c r="N46" s="506"/>
      <c r="O46" s="507"/>
      <c r="P46" s="506"/>
      <c r="Q46" s="503" t="str">
        <f t="shared" ref="Q46" si="198">IF(P46*14=0,"",P46*14)</f>
        <v/>
      </c>
      <c r="R46" s="506"/>
      <c r="S46" s="503" t="str">
        <f t="shared" ref="S46" si="199">IF(R46*14=0,"",R46*14)</f>
        <v/>
      </c>
      <c r="T46" s="506"/>
      <c r="U46" s="508"/>
      <c r="V46" s="505">
        <v>4</v>
      </c>
      <c r="W46" s="503">
        <f t="shared" ref="W46" si="200">IF(V46*14=0,"",V46*14)</f>
        <v>56</v>
      </c>
      <c r="X46" s="506">
        <v>1</v>
      </c>
      <c r="Y46" s="503">
        <f t="shared" ref="Y46" si="201">IF(X46*14=0,"",X46*14)</f>
        <v>14</v>
      </c>
      <c r="Z46" s="509">
        <v>4</v>
      </c>
      <c r="AA46" s="507" t="s">
        <v>117</v>
      </c>
      <c r="AB46" s="506"/>
      <c r="AC46" s="503" t="str">
        <f t="shared" si="158"/>
        <v/>
      </c>
      <c r="AD46" s="506"/>
      <c r="AE46" s="503" t="str">
        <f t="shared" si="159"/>
        <v/>
      </c>
      <c r="AF46" s="506"/>
      <c r="AG46" s="508"/>
      <c r="AH46" s="505"/>
      <c r="AI46" s="503" t="str">
        <f t="shared" ref="AI46" si="202">IF(AH46*14=0,"",AH46*14)</f>
        <v/>
      </c>
      <c r="AJ46" s="506"/>
      <c r="AK46" s="503" t="str">
        <f t="shared" ref="AK46" si="203">IF(AJ46*14=0,"",AJ46*14)</f>
        <v/>
      </c>
      <c r="AL46" s="506"/>
      <c r="AM46" s="507"/>
      <c r="AN46" s="505"/>
      <c r="AO46" s="503" t="str">
        <f t="shared" ref="AO46" si="204">IF(AN46*14=0,"",AN46*14)</f>
        <v/>
      </c>
      <c r="AP46" s="506"/>
      <c r="AQ46" s="503" t="str">
        <f t="shared" ref="AQ46" si="205">IF(AP46*14=0,"",AP46*14)</f>
        <v/>
      </c>
      <c r="AR46" s="506"/>
      <c r="AS46" s="507"/>
      <c r="AT46" s="506"/>
      <c r="AU46" s="503" t="str">
        <f t="shared" ref="AU46" si="206">IF(AT46*14=0,"",AT46*14)</f>
        <v/>
      </c>
      <c r="AV46" s="506"/>
      <c r="AW46" s="503" t="str">
        <f t="shared" si="165"/>
        <v/>
      </c>
      <c r="AX46" s="506"/>
      <c r="AY46" s="506"/>
      <c r="AZ46" s="511">
        <f t="shared" si="166"/>
        <v>4</v>
      </c>
      <c r="BA46" s="503">
        <f t="shared" ref="BA46" si="207">IF((D46+J46+P46+V46+AB46+AH46+AN46+AT46)*14=0,"",(D46+J46+P46+V46+AB46+AH46+AN46+AT46)*14)</f>
        <v>56</v>
      </c>
      <c r="BB46" s="512">
        <f t="shared" si="168"/>
        <v>1</v>
      </c>
      <c r="BC46" s="503">
        <f t="shared" ref="BC46" si="208">IF((L46+F46+R46+X46+AD46+AJ46+AP46+AV46)*14=0,"",(L46+F46+R46+X46+AD46+AJ46+AP46+AV46)*14)</f>
        <v>14</v>
      </c>
      <c r="BD46" s="512">
        <f t="shared" si="170"/>
        <v>4</v>
      </c>
      <c r="BE46" s="513">
        <f t="shared" si="171"/>
        <v>5</v>
      </c>
      <c r="BF46" s="352" t="s">
        <v>325</v>
      </c>
      <c r="BG46" s="95" t="s">
        <v>326</v>
      </c>
    </row>
    <row r="47" spans="1:59" s="18" customFormat="1" ht="15.75" customHeight="1">
      <c r="A47" s="500" t="s">
        <v>186</v>
      </c>
      <c r="B47" s="514" t="s">
        <v>15</v>
      </c>
      <c r="C47" s="518" t="s">
        <v>84</v>
      </c>
      <c r="D47" s="519"/>
      <c r="E47" s="503" t="str">
        <f>IF(D47*14=0,"",D47*14)</f>
        <v/>
      </c>
      <c r="F47" s="502"/>
      <c r="G47" s="503" t="str">
        <f>IF(F47*14=0,"",F47*14)</f>
        <v/>
      </c>
      <c r="H47" s="502"/>
      <c r="I47" s="504"/>
      <c r="J47" s="505"/>
      <c r="K47" s="503" t="str">
        <f>IF(J47*14=0,"",J47*14)</f>
        <v/>
      </c>
      <c r="L47" s="506"/>
      <c r="M47" s="503" t="str">
        <f>IF(L47*14=0,"",L47*14)</f>
        <v/>
      </c>
      <c r="N47" s="506"/>
      <c r="O47" s="504"/>
      <c r="P47" s="505"/>
      <c r="Q47" s="503" t="str">
        <f>IF(P47*14=0,"",P47*14)</f>
        <v/>
      </c>
      <c r="R47" s="506"/>
      <c r="S47" s="503" t="str">
        <f>IF(R47*14=0,"",R47*14)</f>
        <v/>
      </c>
      <c r="T47" s="506"/>
      <c r="U47" s="510"/>
      <c r="V47" s="506">
        <v>1</v>
      </c>
      <c r="W47" s="503">
        <f>IF(V47*14=0,"",V47*14)</f>
        <v>14</v>
      </c>
      <c r="X47" s="506">
        <v>1</v>
      </c>
      <c r="Y47" s="503">
        <f>IF(X47*14=0,"",X47*14)</f>
        <v>14</v>
      </c>
      <c r="Z47" s="509">
        <v>2</v>
      </c>
      <c r="AA47" s="524" t="s">
        <v>164</v>
      </c>
      <c r="AB47" s="506"/>
      <c r="AC47" s="503" t="str">
        <f>IF(AB47*14=0,"",AB47*14)</f>
        <v/>
      </c>
      <c r="AD47" s="506"/>
      <c r="AE47" s="503" t="str">
        <f>IF(AD47*14=0,"",AD47*14)</f>
        <v/>
      </c>
      <c r="AF47" s="506"/>
      <c r="AG47" s="508"/>
      <c r="AH47" s="505"/>
      <c r="AI47" s="503" t="str">
        <f>IF(AH47*14=0,"",AH47*14)</f>
        <v/>
      </c>
      <c r="AJ47" s="506"/>
      <c r="AK47" s="503" t="str">
        <f>IF(AJ47*14=0,"",AJ47*14)</f>
        <v/>
      </c>
      <c r="AL47" s="506"/>
      <c r="AM47" s="507"/>
      <c r="AN47" s="505"/>
      <c r="AO47" s="503" t="str">
        <f>IF(AN47*14=0,"",AN47*14)</f>
        <v/>
      </c>
      <c r="AP47" s="506"/>
      <c r="AQ47" s="503" t="str">
        <f>IF(AP47*14=0,"",AP47*14)</f>
        <v/>
      </c>
      <c r="AR47" s="506"/>
      <c r="AS47" s="507"/>
      <c r="AT47" s="506"/>
      <c r="AU47" s="503" t="str">
        <f>IF(AT47*14=0,"",AT47*14)</f>
        <v/>
      </c>
      <c r="AV47" s="506"/>
      <c r="AW47" s="503" t="str">
        <f>IF(AV47*14=0,"",AV47*14)</f>
        <v/>
      </c>
      <c r="AX47" s="506"/>
      <c r="AY47" s="506"/>
      <c r="AZ47" s="511">
        <f>IF(D47+J47+P47+V47+AB47+AH47+AN47+AT47=0,"",D47+J47+P47+V47+AB47+AH47+AN47+AT47)</f>
        <v>1</v>
      </c>
      <c r="BA47" s="503">
        <f>IF((D47+J47+P47+V47+AB47+AH47+AN47+AT47)*14=0,"",(D47+J47+P47+V47+AB47+AH47+AN47+AT47)*14)</f>
        <v>14</v>
      </c>
      <c r="BB47" s="512">
        <f>IF(F47+L47+R47+X47+AD47+AJ47+AP47+AV47=0,"",F47+L47+R47+X47+AD47+AJ47+AP47+AV47)</f>
        <v>1</v>
      </c>
      <c r="BC47" s="503">
        <f>IF((L47+F47+R47+X47+AD47+AJ47+AP47+AV47)*14=0,"",(L47+F47+R47+X47+AD47+AJ47+AP47+AV47)*14)</f>
        <v>14</v>
      </c>
      <c r="BD47" s="512">
        <f>IF(N47+H47+T47+Z47+AF47+AL47+AR47+AX47=0,"",N47+H47+T47+Z47+AF47+AL47+AR47+AX47)</f>
        <v>2</v>
      </c>
      <c r="BE47" s="513">
        <f>IF(D47+F47+L47+J47+P47+R47+V47+X47+AB47+AD47+AH47+AJ47+AN47+AP47+AT47+AV47=0,"",D47+F47+L47+J47+P47+R47+V47+X47+AB47+AD47+AH47+AJ47+AN47+AP47+AT47+AV47)</f>
        <v>2</v>
      </c>
      <c r="BF47" s="352" t="s">
        <v>284</v>
      </c>
      <c r="BG47" s="95" t="s">
        <v>416</v>
      </c>
    </row>
    <row r="48" spans="1:59" s="18" customFormat="1" ht="15.75" customHeight="1">
      <c r="A48" s="515" t="s">
        <v>232</v>
      </c>
      <c r="B48" s="516" t="s">
        <v>15</v>
      </c>
      <c r="C48" s="522" t="s">
        <v>205</v>
      </c>
      <c r="D48" s="519"/>
      <c r="E48" s="503" t="str">
        <f t="shared" ref="E48" si="209">IF(D48*14=0,"",D48*14)</f>
        <v/>
      </c>
      <c r="F48" s="502"/>
      <c r="G48" s="503" t="str">
        <f t="shared" ref="G48" si="210">IF(F48*14=0,"",F48*14)</f>
        <v/>
      </c>
      <c r="H48" s="502"/>
      <c r="I48" s="504"/>
      <c r="J48" s="505"/>
      <c r="K48" s="503" t="str">
        <f t="shared" ref="K48" si="211">IF(J48*14=0,"",J48*14)</f>
        <v/>
      </c>
      <c r="L48" s="506"/>
      <c r="M48" s="503" t="str">
        <f t="shared" ref="M48" si="212">IF(L48*14=0,"",L48*14)</f>
        <v/>
      </c>
      <c r="N48" s="506"/>
      <c r="O48" s="507"/>
      <c r="P48" s="506"/>
      <c r="Q48" s="503" t="str">
        <f t="shared" ref="Q48" si="213">IF(P48*14=0,"",P48*14)</f>
        <v/>
      </c>
      <c r="R48" s="506"/>
      <c r="S48" s="503" t="str">
        <f t="shared" ref="S48" si="214">IF(R48*14=0,"",R48*14)</f>
        <v/>
      </c>
      <c r="T48" s="506"/>
      <c r="U48" s="510"/>
      <c r="V48" s="506"/>
      <c r="W48" s="503" t="str">
        <f t="shared" ref="W48" si="215">IF(V48*14=0,"",V48*14)</f>
        <v/>
      </c>
      <c r="X48" s="502">
        <v>2</v>
      </c>
      <c r="Y48" s="503">
        <f t="shared" ref="Y48" si="216">IF(X48*14=0,"",X48*14)</f>
        <v>28</v>
      </c>
      <c r="Z48" s="521">
        <v>2</v>
      </c>
      <c r="AA48" s="507" t="s">
        <v>164</v>
      </c>
      <c r="AB48" s="506"/>
      <c r="AC48" s="503" t="str">
        <f t="shared" ref="AC48" si="217">IF(AB48*14=0,"",AB48*14)</f>
        <v/>
      </c>
      <c r="AD48" s="506"/>
      <c r="AE48" s="503" t="str">
        <f t="shared" ref="AE48" si="218">IF(AD48*14=0,"",AD48*14)</f>
        <v/>
      </c>
      <c r="AF48" s="506"/>
      <c r="AG48" s="508"/>
      <c r="AH48" s="505"/>
      <c r="AI48" s="503" t="str">
        <f t="shared" ref="AI48" si="219">IF(AH48*14=0,"",AH48*14)</f>
        <v/>
      </c>
      <c r="AJ48" s="506"/>
      <c r="AK48" s="503" t="str">
        <f t="shared" ref="AK48" si="220">IF(AJ48*14=0,"",AJ48*14)</f>
        <v/>
      </c>
      <c r="AL48" s="506"/>
      <c r="AM48" s="507"/>
      <c r="AN48" s="505"/>
      <c r="AO48" s="503" t="str">
        <f t="shared" ref="AO48" si="221">IF(AN48*14=0,"",AN48*14)</f>
        <v/>
      </c>
      <c r="AP48" s="509"/>
      <c r="AQ48" s="503" t="str">
        <f t="shared" ref="AQ48" si="222">IF(AP48*14=0,"",AP48*14)</f>
        <v/>
      </c>
      <c r="AR48" s="509"/>
      <c r="AS48" s="510"/>
      <c r="AT48" s="506"/>
      <c r="AU48" s="503" t="str">
        <f t="shared" ref="AU48" si="223">IF(AT48*14=0,"",AT48*14)</f>
        <v/>
      </c>
      <c r="AV48" s="506"/>
      <c r="AW48" s="503" t="str">
        <f t="shared" ref="AW48" si="224">IF(AV48*14=0,"",AV48*14)</f>
        <v/>
      </c>
      <c r="AX48" s="506"/>
      <c r="AY48" s="506"/>
      <c r="AZ48" s="511" t="str">
        <f t="shared" ref="AZ48" si="225">IF(D48+J48+P48+V48+AB48+AH48+AN48+AT48=0,"",D48+J48+P48+V48+AB48+AH48+AN48+AT48)</f>
        <v/>
      </c>
      <c r="BA48" s="503" t="str">
        <f t="shared" ref="BA48" si="226">IF((D48+J48+P48+V48+AB48+AH48+AN48+AT48)*14=0,"",(D48+J48+P48+V48+AB48+AH48+AN48+AT48)*14)</f>
        <v/>
      </c>
      <c r="BB48" s="512">
        <f t="shared" ref="BB48" si="227">IF(F48+L48+R48+X48+AD48+AJ48+AP48+AV48=0,"",F48+L48+R48+X48+AD48+AJ48+AP48+AV48)</f>
        <v>2</v>
      </c>
      <c r="BC48" s="503">
        <f t="shared" ref="BC48" si="228">IF((L48+F48+R48+X48+AD48+AJ48+AP48+AV48)*14=0,"",(L48+F48+R48+X48+AD48+AJ48+AP48+AV48)*14)</f>
        <v>28</v>
      </c>
      <c r="BD48" s="512">
        <f t="shared" ref="BD48" si="229">IF(N48+H48+T48+Z48+AF48+AL48+AR48+AX48=0,"",N48+H48+T48+Z48+AF48+AL48+AR48+AX48)</f>
        <v>2</v>
      </c>
      <c r="BE48" s="513">
        <f t="shared" ref="BE48" si="230">IF(P48+R48+V48+X48+AB48+AD48+AH48+AJ48+AN48+AP48+AT48+AV48=0,"",P48+R48+V48+X48+AB48+AD48+AH48+AJ48+AN48+AP48+AT48+AV48)</f>
        <v>2</v>
      </c>
      <c r="BF48" s="352" t="s">
        <v>269</v>
      </c>
      <c r="BG48" s="95" t="s">
        <v>301</v>
      </c>
    </row>
    <row r="49" spans="1:59" s="18" customFormat="1" ht="15.75" customHeight="1">
      <c r="A49" s="500" t="s">
        <v>197</v>
      </c>
      <c r="B49" s="516" t="s">
        <v>15</v>
      </c>
      <c r="C49" s="518" t="s">
        <v>236</v>
      </c>
      <c r="D49" s="519"/>
      <c r="E49" s="503" t="str">
        <f>IF(D49*14=0,"",D49*14)</f>
        <v/>
      </c>
      <c r="F49" s="502"/>
      <c r="G49" s="503" t="str">
        <f>IF(F49*14=0,"",F49*14)</f>
        <v/>
      </c>
      <c r="H49" s="502"/>
      <c r="I49" s="504"/>
      <c r="J49" s="505"/>
      <c r="K49" s="503" t="str">
        <f>IF(J49*14=0,"",J49*14)</f>
        <v/>
      </c>
      <c r="L49" s="506"/>
      <c r="M49" s="503" t="str">
        <f>IF(L49*14=0,"",L49*14)</f>
        <v/>
      </c>
      <c r="N49" s="506"/>
      <c r="O49" s="507"/>
      <c r="P49" s="506"/>
      <c r="Q49" s="503" t="str">
        <f>IF(P49*14=0,"",P49*14)</f>
        <v/>
      </c>
      <c r="R49" s="506"/>
      <c r="S49" s="503" t="str">
        <f>IF(R49*14=0,"",R49*14)</f>
        <v/>
      </c>
      <c r="T49" s="506"/>
      <c r="U49" s="510"/>
      <c r="V49" s="506">
        <v>2</v>
      </c>
      <c r="W49" s="503">
        <f>IF(V49*14=0,"",V49*14)</f>
        <v>28</v>
      </c>
      <c r="X49" s="506"/>
      <c r="Y49" s="503" t="str">
        <f>IF(X49*14=0,"",X49*14)</f>
        <v/>
      </c>
      <c r="Z49" s="509">
        <v>2</v>
      </c>
      <c r="AA49" s="507" t="s">
        <v>15</v>
      </c>
      <c r="AB49" s="506"/>
      <c r="AC49" s="503" t="str">
        <f>IF(AB49*14=0,"",AB49*14)</f>
        <v/>
      </c>
      <c r="AD49" s="506"/>
      <c r="AE49" s="503" t="str">
        <f>IF(AD49*14=0,"",AD49*14)</f>
        <v/>
      </c>
      <c r="AF49" s="506"/>
      <c r="AG49" s="508"/>
      <c r="AH49" s="505"/>
      <c r="AI49" s="503" t="str">
        <f>IF(AH49*14=0,"",AH49*14)</f>
        <v/>
      </c>
      <c r="AJ49" s="506"/>
      <c r="AK49" s="503" t="str">
        <f>IF(AJ49*14=0,"",AJ49*14)</f>
        <v/>
      </c>
      <c r="AL49" s="506"/>
      <c r="AM49" s="507"/>
      <c r="AN49" s="505"/>
      <c r="AO49" s="503" t="str">
        <f>IF(AN49*14=0,"",AN49*14)</f>
        <v/>
      </c>
      <c r="AP49" s="509"/>
      <c r="AQ49" s="503" t="str">
        <f>IF(AP49*14=0,"",AP49*14)</f>
        <v/>
      </c>
      <c r="AR49" s="509"/>
      <c r="AS49" s="510"/>
      <c r="AT49" s="506"/>
      <c r="AU49" s="503" t="str">
        <f>IF(AT49*14=0,"",AT49*14)</f>
        <v/>
      </c>
      <c r="AV49" s="506"/>
      <c r="AW49" s="503" t="str">
        <f>IF(AV49*14=0,"",AV49*14)</f>
        <v/>
      </c>
      <c r="AX49" s="506"/>
      <c r="AY49" s="506"/>
      <c r="AZ49" s="511">
        <f>IF(D49+J49+P49+V49+AB49+AH49+AN49+AT49=0,"",D49+J49+P49+V49+AB49+AH49+AN49+AT49)</f>
        <v>2</v>
      </c>
      <c r="BA49" s="503">
        <f>IF((D49+J49+P49+V49+AB49+AH49+AN49+AT49)*14=0,"",(D49+J49+P49+V49+AB49+AH49+AN49+AT49)*14)</f>
        <v>28</v>
      </c>
      <c r="BB49" s="512" t="str">
        <f>IF(F49+L49+R49+X49+AD49+AJ49+AP49+AV49=0,"",F49+L49+R49+X49+AD49+AJ49+AP49+AV49)</f>
        <v/>
      </c>
      <c r="BC49" s="503" t="str">
        <f>IF((L49+F49+R49+X49+AD49+AJ49+AP49+AV49)*14=0,"",(L49+F49+R49+X49+AD49+AJ49+AP49+AV49)*14)</f>
        <v/>
      </c>
      <c r="BD49" s="512">
        <f>IF(N49+H49+T49+Z49+AF49+AL49+AR49+AX49=0,"",N49+H49+T49+Z49+AF49+AL49+AR49+AX49)</f>
        <v>2</v>
      </c>
      <c r="BE49" s="513">
        <f>IF(D49+F49+L49+J49+P49+R49+V49+X49+AB49+AD49+AH49+AJ49+AN49+AP49+AT49+AV49=0,"",D49+F49+L49+J49+P49+R49+V49+X49+AB49+AD49+AH49+AJ49+AN49+AP49+AT49+AV49)</f>
        <v>2</v>
      </c>
      <c r="BF49" s="352" t="s">
        <v>306</v>
      </c>
      <c r="BG49" s="95" t="s">
        <v>307</v>
      </c>
    </row>
    <row r="50" spans="1:59" s="18" customFormat="1" ht="15.75" customHeight="1">
      <c r="A50" s="500" t="s">
        <v>196</v>
      </c>
      <c r="B50" s="516" t="s">
        <v>15</v>
      </c>
      <c r="C50" s="525" t="s">
        <v>237</v>
      </c>
      <c r="D50" s="519"/>
      <c r="E50" s="503" t="str">
        <f>IF(D50*14=0,"",D50*14)</f>
        <v/>
      </c>
      <c r="F50" s="502"/>
      <c r="G50" s="503" t="str">
        <f>IF(F50*14=0,"",F50*14)</f>
        <v/>
      </c>
      <c r="H50" s="502"/>
      <c r="I50" s="504"/>
      <c r="J50" s="505"/>
      <c r="K50" s="503" t="str">
        <f>IF(J50*14=0,"",J50*14)</f>
        <v/>
      </c>
      <c r="L50" s="506"/>
      <c r="M50" s="503" t="str">
        <f>IF(L50*14=0,"",L50*14)</f>
        <v/>
      </c>
      <c r="N50" s="506"/>
      <c r="O50" s="507"/>
      <c r="P50" s="506"/>
      <c r="Q50" s="503" t="str">
        <f>IF(P50*14=0,"",P50*14)</f>
        <v/>
      </c>
      <c r="R50" s="506"/>
      <c r="S50" s="503" t="str">
        <f>IF(R50*14=0,"",R50*14)</f>
        <v/>
      </c>
      <c r="T50" s="506"/>
      <c r="U50" s="508"/>
      <c r="V50" s="505">
        <v>2</v>
      </c>
      <c r="W50" s="503">
        <f>IF(V50*14=0,"",V50*14)</f>
        <v>28</v>
      </c>
      <c r="X50" s="506"/>
      <c r="Y50" s="503" t="str">
        <f>IF(X50*14=0,"",X50*14)</f>
        <v/>
      </c>
      <c r="Z50" s="506">
        <v>2</v>
      </c>
      <c r="AA50" s="507" t="s">
        <v>15</v>
      </c>
      <c r="AB50" s="506"/>
      <c r="AC50" s="503" t="str">
        <f>IF(AB50*14=0,"",AB50*14)</f>
        <v/>
      </c>
      <c r="AD50" s="506"/>
      <c r="AE50" s="503" t="str">
        <f>IF(AD50*14=0,"",AD50*14)</f>
        <v/>
      </c>
      <c r="AF50" s="506"/>
      <c r="AG50" s="508"/>
      <c r="AH50" s="505"/>
      <c r="AI50" s="503" t="str">
        <f>IF(AH50*14=0,"",AH50*14)</f>
        <v/>
      </c>
      <c r="AJ50" s="506"/>
      <c r="AK50" s="503" t="str">
        <f>IF(AJ50*14=0,"",AJ50*14)</f>
        <v/>
      </c>
      <c r="AL50" s="506"/>
      <c r="AM50" s="507"/>
      <c r="AN50" s="505"/>
      <c r="AO50" s="503" t="str">
        <f>IF(AN50*14=0,"",AN50*14)</f>
        <v/>
      </c>
      <c r="AP50" s="509"/>
      <c r="AQ50" s="503" t="str">
        <f>IF(AP50*14=0,"",AP50*14)</f>
        <v/>
      </c>
      <c r="AR50" s="509"/>
      <c r="AS50" s="510"/>
      <c r="AT50" s="506"/>
      <c r="AU50" s="503" t="str">
        <f>IF(AT50*14=0,"",AT50*14)</f>
        <v/>
      </c>
      <c r="AV50" s="506"/>
      <c r="AW50" s="503" t="str">
        <f>IF(AV50*14=0,"",AV50*14)</f>
        <v/>
      </c>
      <c r="AX50" s="506"/>
      <c r="AY50" s="506"/>
      <c r="AZ50" s="511">
        <f>IF(D50+J50+P50+V50+AB50+AH50+AN50+AT50=0,"",D50+J50+P50+V50+AB50+AH50+AN50+AT50)</f>
        <v>2</v>
      </c>
      <c r="BA50" s="503">
        <f>IF((D50+J50+P50+V50+AB50+AH50+AN50+AT50)*14=0,"",(D50+J50+P50+V50+AB50+AH50+AN50+AT50)*14)</f>
        <v>28</v>
      </c>
      <c r="BB50" s="512" t="str">
        <f>IF(F50+L50+R50+X50+AD50+AJ50+AP50+AV50=0,"",F50+L50+R50+X50+AD50+AJ50+AP50+AV50)</f>
        <v/>
      </c>
      <c r="BC50" s="503" t="str">
        <f>IF((L50+F50+R50+X50+AD50+AJ50+AP50+AV50)*14=0,"",(L50+F50+R50+X50+AD50+AJ50+AP50+AV50)*14)</f>
        <v/>
      </c>
      <c r="BD50" s="512">
        <f t="shared" ref="BD50:BD51" si="231">IF(N50+H50+T50+Z50+AF50+AL50+AR50+AX50=0,"",N50+H50+T50+Z50+AF50+AL50+AR50+AX50)</f>
        <v>2</v>
      </c>
      <c r="BE50" s="513">
        <f>IF(D50+F50+L50+J50+P50+R50+V50+X50+AB50+AD50+AH50+AJ50+AN50+AP50+AT50+AV50=0,"",D50+F50+L50+J50+P50+R50+V50+X50+AB50+AD50+AH50+AJ50+AN50+AP50+AT50+AV50)</f>
        <v>2</v>
      </c>
      <c r="BF50" s="352" t="s">
        <v>308</v>
      </c>
      <c r="BG50" s="95" t="s">
        <v>309</v>
      </c>
    </row>
    <row r="51" spans="1:59" ht="15.75" customHeight="1">
      <c r="A51" s="500" t="s">
        <v>572</v>
      </c>
      <c r="B51" s="516" t="s">
        <v>15</v>
      </c>
      <c r="C51" s="526" t="s">
        <v>213</v>
      </c>
      <c r="D51" s="502"/>
      <c r="E51" s="503" t="str">
        <f t="shared" ref="E51" si="232">IF(D51*14=0,"",D51*14)</f>
        <v/>
      </c>
      <c r="F51" s="502"/>
      <c r="G51" s="503" t="str">
        <f t="shared" ref="G51" si="233">IF(F51*14=0,"",F51*14)</f>
        <v/>
      </c>
      <c r="H51" s="502"/>
      <c r="I51" s="504"/>
      <c r="J51" s="505"/>
      <c r="K51" s="503" t="str">
        <f t="shared" ref="K51" si="234">IF(J51*14=0,"",J51*14)</f>
        <v/>
      </c>
      <c r="L51" s="506"/>
      <c r="M51" s="503" t="str">
        <f t="shared" ref="M51" si="235">IF(L51*14=0,"",L51*14)</f>
        <v/>
      </c>
      <c r="N51" s="506"/>
      <c r="O51" s="507"/>
      <c r="P51" s="506"/>
      <c r="Q51" s="503" t="str">
        <f t="shared" ref="Q51" si="236">IF(P51*14=0,"",P51*14)</f>
        <v/>
      </c>
      <c r="R51" s="506"/>
      <c r="S51" s="503" t="str">
        <f t="shared" ref="S51" si="237">IF(R51*14=0,"",R51*14)</f>
        <v/>
      </c>
      <c r="T51" s="506"/>
      <c r="U51" s="508"/>
      <c r="V51" s="505"/>
      <c r="W51" s="503" t="str">
        <f t="shared" ref="W51" si="238">IF(V51*14=0,"",V51*14)</f>
        <v/>
      </c>
      <c r="X51" s="506"/>
      <c r="Y51" s="503" t="str">
        <f t="shared" ref="Y51" si="239">IF(X51*14=0,"",X51*14)</f>
        <v/>
      </c>
      <c r="Z51" s="506"/>
      <c r="AA51" s="507"/>
      <c r="AB51" s="506"/>
      <c r="AC51" s="503" t="str">
        <f t="shared" ref="AC51" si="240">IF(AB51*14=0,"",AB51*14)</f>
        <v/>
      </c>
      <c r="AD51" s="506"/>
      <c r="AE51" s="503" t="str">
        <f t="shared" ref="AE51" si="241">IF(AD51*14=0,"",AD51*14)</f>
        <v/>
      </c>
      <c r="AF51" s="506"/>
      <c r="AG51" s="508"/>
      <c r="AH51" s="505">
        <v>1</v>
      </c>
      <c r="AI51" s="503">
        <f>IF(AH51*14=0,"",AH51*14)</f>
        <v>14</v>
      </c>
      <c r="AJ51" s="506">
        <v>1</v>
      </c>
      <c r="AK51" s="503">
        <f>IF(AJ51*14=0,"",AJ51*14)</f>
        <v>14</v>
      </c>
      <c r="AL51" s="506">
        <v>2</v>
      </c>
      <c r="AM51" s="507" t="s">
        <v>164</v>
      </c>
      <c r="AN51" s="505"/>
      <c r="AO51" s="503" t="str">
        <f t="shared" ref="AO51" si="242">IF(AN51*14=0,"",AN51*14)</f>
        <v/>
      </c>
      <c r="AP51" s="509"/>
      <c r="AQ51" s="503" t="str">
        <f t="shared" ref="AQ51" si="243">IF(AP51*14=0,"",AP51*14)</f>
        <v/>
      </c>
      <c r="AR51" s="509"/>
      <c r="AS51" s="510"/>
      <c r="AT51" s="506"/>
      <c r="AU51" s="503" t="str">
        <f t="shared" ref="AU51" si="244">IF(AT51*14=0,"",AT51*14)</f>
        <v/>
      </c>
      <c r="AV51" s="506"/>
      <c r="AW51" s="503" t="str">
        <f t="shared" ref="AW51" si="245">IF(AV51*14=0,"",AV51*14)</f>
        <v/>
      </c>
      <c r="AX51" s="506"/>
      <c r="AY51" s="506"/>
      <c r="AZ51" s="511">
        <f t="shared" ref="AZ51" si="246">IF(D51+J51+P51+V51+AB51+AH51+AN51+AT51=0,"",D51+J51+P51+V51+AB51+AH51+AN51+AT51)</f>
        <v>1</v>
      </c>
      <c r="BA51" s="503">
        <f t="shared" ref="BA51" si="247">IF((D51+J51+P51+V51+AB51+AH51+AN51+AT51)*14=0,"",(D51+J51+P51+V51+AB51+AH51+AN51+AT51)*14)</f>
        <v>14</v>
      </c>
      <c r="BB51" s="512">
        <f t="shared" ref="BB51" si="248">IF(F51+L51+R51+X51+AD51+AJ51+AP51+AV51=0,"",F51+L51+R51+X51+AD51+AJ51+AP51+AV51)</f>
        <v>1</v>
      </c>
      <c r="BC51" s="503">
        <f t="shared" ref="BC51" si="249">IF((L51+F51+R51+X51+AD51+AJ51+AP51+AV51)*14=0,"",(L51+F51+R51+X51+AD51+AJ51+AP51+AV51)*14)</f>
        <v>14</v>
      </c>
      <c r="BD51" s="512">
        <f t="shared" si="231"/>
        <v>2</v>
      </c>
      <c r="BE51" s="513">
        <f t="shared" ref="BE51" si="250">IF(D51+F51+L51+J51+P51+R51+V51+X51+AB51+AD51+AH51+AJ51+AN51+AP51+AT51+AV51=0,"",D51+F51+L51+J51+P51+R51+V51+X51+AB51+AD51+AH51+AJ51+AN51+AP51+AT51+AV51)</f>
        <v>2</v>
      </c>
      <c r="BF51" s="352" t="s">
        <v>310</v>
      </c>
      <c r="BG51" s="95" t="s">
        <v>311</v>
      </c>
    </row>
    <row r="52" spans="1:59" s="18" customFormat="1" ht="15.75" customHeight="1" thickBot="1">
      <c r="A52" s="515" t="s">
        <v>317</v>
      </c>
      <c r="B52" s="516" t="s">
        <v>15</v>
      </c>
      <c r="C52" s="525" t="s">
        <v>90</v>
      </c>
      <c r="D52" s="519"/>
      <c r="E52" s="503" t="str">
        <f>IF(D52*14=0,"",D52*14)</f>
        <v/>
      </c>
      <c r="F52" s="502"/>
      <c r="G52" s="503" t="str">
        <f>IF(F52*14=0,"",F52*14)</f>
        <v/>
      </c>
      <c r="H52" s="502"/>
      <c r="I52" s="504"/>
      <c r="J52" s="505"/>
      <c r="K52" s="503" t="str">
        <f>IF(J52*14=0,"",J52*14)</f>
        <v/>
      </c>
      <c r="L52" s="506"/>
      <c r="M52" s="503" t="str">
        <f>IF(L52*14=0,"",L52*14)</f>
        <v/>
      </c>
      <c r="N52" s="506"/>
      <c r="O52" s="507"/>
      <c r="P52" s="506"/>
      <c r="Q52" s="503" t="str">
        <f>IF(P52*14=0,"",P52*14)</f>
        <v/>
      </c>
      <c r="R52" s="506"/>
      <c r="S52" s="503" t="str">
        <f>IF(R52*14=0,"",R52*14)</f>
        <v/>
      </c>
      <c r="T52" s="506"/>
      <c r="U52" s="527"/>
      <c r="V52" s="506"/>
      <c r="W52" s="503" t="str">
        <f>IF(V52*14=0,"",V52*14)</f>
        <v/>
      </c>
      <c r="X52" s="506"/>
      <c r="Y52" s="503" t="str">
        <f>IF(X52*14=0,"",X52*14)</f>
        <v/>
      </c>
      <c r="Z52" s="528"/>
      <c r="AA52" s="529"/>
      <c r="AB52" s="506">
        <v>3</v>
      </c>
      <c r="AC52" s="503">
        <f>IF(AB52*14=0,"",AB52*14)</f>
        <v>42</v>
      </c>
      <c r="AD52" s="506">
        <v>1</v>
      </c>
      <c r="AE52" s="503">
        <f>IF(AD52*14=0,"",AD52*14)</f>
        <v>14</v>
      </c>
      <c r="AF52" s="506">
        <v>5</v>
      </c>
      <c r="AG52" s="508" t="s">
        <v>15</v>
      </c>
      <c r="AH52" s="505"/>
      <c r="AI52" s="503" t="str">
        <f>IF(AH52*14=0,"",AH52*14)</f>
        <v/>
      </c>
      <c r="AJ52" s="506"/>
      <c r="AK52" s="503" t="str">
        <f>IF(AJ52*14=0,"",AJ52*14)</f>
        <v/>
      </c>
      <c r="AL52" s="506"/>
      <c r="AM52" s="507"/>
      <c r="AN52" s="505"/>
      <c r="AO52" s="503" t="str">
        <f>IF(AN52*14=0,"",AN52*14)</f>
        <v/>
      </c>
      <c r="AP52" s="506"/>
      <c r="AQ52" s="503" t="str">
        <f>IF(AP52*14=0,"",AP52*14)</f>
        <v/>
      </c>
      <c r="AR52" s="506"/>
      <c r="AS52" s="507"/>
      <c r="AT52" s="506"/>
      <c r="AU52" s="503" t="str">
        <f>IF(AT52*14=0,"",AT52*14)</f>
        <v/>
      </c>
      <c r="AV52" s="506"/>
      <c r="AW52" s="503" t="str">
        <f>IF(AV52*14=0,"",AV52*14)</f>
        <v/>
      </c>
      <c r="AX52" s="506"/>
      <c r="AY52" s="506"/>
      <c r="AZ52" s="511">
        <f>IF(D52+J52+P52+V52+AB52+AH52+AN52+AT52=0,"",D52+J52+P52+V52+AB52+AH52+AN52+AT52)</f>
        <v>3</v>
      </c>
      <c r="BA52" s="503">
        <f>IF((D52+J52+P52+V52+AB52+AH52+AN52+AT52)*14=0,"",(D52+J52+P52+V52+AB52+AH52+AN52+AT52)*14)</f>
        <v>42</v>
      </c>
      <c r="BB52" s="512">
        <f>IF(F52+L52+R52+X52+AD52+AJ52+AP52+AV52=0,"",F52+L52+R52+X52+AD52+AJ52+AP52+AV52)</f>
        <v>1</v>
      </c>
      <c r="BC52" s="503">
        <f>IF((L52+F52+R52+X52+AD52+AJ52+AP52+AV52)*14=0,"",(L52+F52+R52+X52+AD52+AJ52+AP52+AV52)*14)</f>
        <v>14</v>
      </c>
      <c r="BD52" s="512">
        <f>IF(N52+H52+T52+Z52+AF52+AL52+AR52+AX52=0,"",N52+H52+T52+Z52+AF52+AL52+AR52+AX52)</f>
        <v>5</v>
      </c>
      <c r="BE52" s="513">
        <f>IF(D52+F52+L52+J52+P52+R52+V52+X52+AB52+AD52+AH52+AJ52+AN52+AP52+AT52+AV52=0,"",D52+F52+L52+J52+P52+R52+V52+X52+AB52+AD52+AH52+AJ52+AN52+AP52+AT52+AV52)</f>
        <v>4</v>
      </c>
      <c r="BF52" s="352" t="s">
        <v>325</v>
      </c>
      <c r="BG52" s="95" t="s">
        <v>327</v>
      </c>
    </row>
    <row r="53" spans="1:59" s="5" customFormat="1" ht="27" customHeight="1" thickBot="1">
      <c r="A53" s="530"/>
      <c r="B53" s="531"/>
      <c r="C53" s="159" t="s">
        <v>53</v>
      </c>
      <c r="D53" s="101">
        <f>SUM(D10:D52)</f>
        <v>13</v>
      </c>
      <c r="E53" s="11">
        <f>SUM(E10:E52)</f>
        <v>182</v>
      </c>
      <c r="F53" s="11">
        <f>SUM(F10:F52)</f>
        <v>15</v>
      </c>
      <c r="G53" s="11">
        <f>SUM(G10:G52)</f>
        <v>218</v>
      </c>
      <c r="H53" s="11">
        <f>SUM(H10:H52)</f>
        <v>28</v>
      </c>
      <c r="I53" s="103" t="s">
        <v>17</v>
      </c>
      <c r="J53" s="23">
        <f>SUM(J10:J52)</f>
        <v>13</v>
      </c>
      <c r="K53" s="11">
        <f>SUM(K10:K52)</f>
        <v>182</v>
      </c>
      <c r="L53" s="11">
        <f>SUM(L10:L52)</f>
        <v>19</v>
      </c>
      <c r="M53" s="11">
        <f>SUM(M10:M52)</f>
        <v>276</v>
      </c>
      <c r="N53" s="11">
        <f>SUM(N10:N52)</f>
        <v>29</v>
      </c>
      <c r="O53" s="103" t="s">
        <v>17</v>
      </c>
      <c r="P53" s="188">
        <f>SUM(P10:P52)</f>
        <v>9</v>
      </c>
      <c r="Q53" s="189">
        <f>SUM(Q10:Q52)</f>
        <v>126</v>
      </c>
      <c r="R53" s="189">
        <f>SUM(R10:R52)</f>
        <v>21</v>
      </c>
      <c r="S53" s="189">
        <f>SUM(S10:S52)</f>
        <v>302</v>
      </c>
      <c r="T53" s="189">
        <f>SUM(T10:T52)</f>
        <v>33</v>
      </c>
      <c r="U53" s="201" t="s">
        <v>17</v>
      </c>
      <c r="V53" s="188">
        <f>SUM(V10:V52)</f>
        <v>14</v>
      </c>
      <c r="W53" s="189">
        <f>SUM(W10:W52)</f>
        <v>196</v>
      </c>
      <c r="X53" s="189">
        <f>SUM(X10:X52)</f>
        <v>8</v>
      </c>
      <c r="Y53" s="189">
        <f>SUM(Y10:Y52)</f>
        <v>112</v>
      </c>
      <c r="Z53" s="189">
        <f>SUM(Z10:Z52)</f>
        <v>20</v>
      </c>
      <c r="AA53" s="201" t="s">
        <v>17</v>
      </c>
      <c r="AB53" s="188">
        <f>SUM(AB10:AB52)</f>
        <v>3</v>
      </c>
      <c r="AC53" s="189">
        <f>SUM(AC10:AC52)</f>
        <v>42</v>
      </c>
      <c r="AD53" s="189">
        <f>SUM(AD10:AD52)</f>
        <v>1</v>
      </c>
      <c r="AE53" s="189">
        <f>SUM(AE10:AE52)</f>
        <v>14</v>
      </c>
      <c r="AF53" s="189">
        <f>SUM(AF10:AF52)</f>
        <v>5</v>
      </c>
      <c r="AG53" s="201" t="s">
        <v>17</v>
      </c>
      <c r="AH53" s="188">
        <f>SUM(AH10:AH52)</f>
        <v>1</v>
      </c>
      <c r="AI53" s="189">
        <f>SUM(AI10:AI52)</f>
        <v>14</v>
      </c>
      <c r="AJ53" s="189">
        <f>SUM(AJ10:AJ52)</f>
        <v>1</v>
      </c>
      <c r="AK53" s="189">
        <f>SUM(AK10:AK52)</f>
        <v>14</v>
      </c>
      <c r="AL53" s="189">
        <f>SUM(AL10:AL52)</f>
        <v>2</v>
      </c>
      <c r="AM53" s="201" t="s">
        <v>17</v>
      </c>
      <c r="AN53" s="188">
        <f>SUM(AN10:AN52)</f>
        <v>0</v>
      </c>
      <c r="AO53" s="189">
        <f>SUM(AO10:AO52)</f>
        <v>0</v>
      </c>
      <c r="AP53" s="189">
        <f>SUM(AP10:AP52)</f>
        <v>0</v>
      </c>
      <c r="AQ53" s="189">
        <f>SUM(AQ10:AQ52)</f>
        <v>0</v>
      </c>
      <c r="AR53" s="189">
        <f>SUM(AR10:AR52)</f>
        <v>0</v>
      </c>
      <c r="AS53" s="201" t="s">
        <v>17</v>
      </c>
      <c r="AT53" s="188">
        <f>SUM(AT10:AT52)</f>
        <v>0</v>
      </c>
      <c r="AU53" s="189">
        <f>SUM(AU10:AU52)</f>
        <v>0</v>
      </c>
      <c r="AV53" s="189">
        <f>SUM(AV10:AV52)</f>
        <v>0</v>
      </c>
      <c r="AW53" s="189">
        <f>SUM(AW10:AW52)</f>
        <v>0</v>
      </c>
      <c r="AX53" s="189">
        <f>SUM(AX10:AX52)</f>
        <v>0</v>
      </c>
      <c r="AY53" s="190" t="s">
        <v>17</v>
      </c>
      <c r="AZ53" s="192">
        <f t="shared" ref="AZ53:BE53" si="251">SUM(AZ10:AZ52)</f>
        <v>53</v>
      </c>
      <c r="BA53" s="189">
        <f t="shared" si="251"/>
        <v>742</v>
      </c>
      <c r="BB53" s="189">
        <f t="shared" si="251"/>
        <v>65</v>
      </c>
      <c r="BC53" s="189">
        <f t="shared" si="251"/>
        <v>928</v>
      </c>
      <c r="BD53" s="189">
        <f t="shared" si="251"/>
        <v>117</v>
      </c>
      <c r="BE53" s="191">
        <f t="shared" si="251"/>
        <v>118</v>
      </c>
      <c r="BF53" s="351"/>
      <c r="BG53" s="173"/>
    </row>
    <row r="54" spans="1:59" ht="15.75" customHeight="1">
      <c r="A54" s="6"/>
      <c r="B54" s="7"/>
      <c r="C54" s="160" t="s">
        <v>16</v>
      </c>
      <c r="D54" s="16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37"/>
      <c r="Q54" s="737"/>
      <c r="R54" s="737"/>
      <c r="S54" s="737"/>
      <c r="T54" s="737"/>
      <c r="U54" s="737"/>
      <c r="V54" s="737"/>
      <c r="W54" s="737"/>
      <c r="X54" s="737"/>
      <c r="Y54" s="737"/>
      <c r="Z54" s="737"/>
      <c r="AA54" s="737"/>
      <c r="AB54" s="737"/>
      <c r="AC54" s="737"/>
      <c r="AD54" s="737"/>
      <c r="AE54" s="737"/>
      <c r="AF54" s="737"/>
      <c r="AG54" s="737"/>
      <c r="AH54" s="737"/>
      <c r="AI54" s="737"/>
      <c r="AJ54" s="737"/>
      <c r="AK54" s="737"/>
      <c r="AL54" s="737"/>
      <c r="AM54" s="737"/>
      <c r="AN54" s="737"/>
      <c r="AO54" s="737"/>
      <c r="AP54" s="737"/>
      <c r="AQ54" s="737"/>
      <c r="AR54" s="737"/>
      <c r="AS54" s="737"/>
      <c r="AT54" s="737"/>
      <c r="AU54" s="737"/>
      <c r="AV54" s="737"/>
      <c r="AW54" s="737"/>
      <c r="AX54" s="737"/>
      <c r="AY54" s="737"/>
      <c r="AZ54" s="357"/>
      <c r="BA54" s="358"/>
      <c r="BB54" s="358"/>
      <c r="BC54" s="358"/>
      <c r="BD54" s="358"/>
      <c r="BE54" s="359"/>
      <c r="BF54" s="351"/>
      <c r="BG54" s="173"/>
    </row>
    <row r="55" spans="1:59" s="33" customFormat="1" ht="15.75" customHeight="1">
      <c r="A55" s="517" t="s">
        <v>491</v>
      </c>
      <c r="B55" s="532" t="s">
        <v>44</v>
      </c>
      <c r="C55" s="525" t="s">
        <v>493</v>
      </c>
      <c r="D55" s="505">
        <v>3</v>
      </c>
      <c r="E55" s="503">
        <f t="shared" ref="E55" si="252">IF(D55*14=0,"",D55*14)</f>
        <v>42</v>
      </c>
      <c r="F55" s="506"/>
      <c r="G55" s="503" t="str">
        <f t="shared" ref="G55" si="253">IF(F55*14=0,"",F55*14)</f>
        <v/>
      </c>
      <c r="H55" s="533"/>
      <c r="I55" s="507" t="s">
        <v>202</v>
      </c>
      <c r="J55" s="534"/>
      <c r="K55" s="503" t="str">
        <f t="shared" ref="K55:K61" si="254">IF(J55*14=0,"",J55*14)</f>
        <v/>
      </c>
      <c r="L55" s="535"/>
      <c r="M55" s="503" t="str">
        <f t="shared" ref="M55:M61" si="255">IF(L55*14=0,"",L55*14)</f>
        <v/>
      </c>
      <c r="N55" s="536"/>
      <c r="O55" s="537"/>
      <c r="P55" s="534"/>
      <c r="Q55" s="503" t="str">
        <f t="shared" ref="Q55:Q61" si="256">IF(P55*14=0,"",P55*14)</f>
        <v/>
      </c>
      <c r="R55" s="535"/>
      <c r="S55" s="503" t="str">
        <f t="shared" ref="S55:S61" si="257">IF(R55*14=0,"",R55*14)</f>
        <v/>
      </c>
      <c r="T55" s="536"/>
      <c r="U55" s="537"/>
      <c r="V55" s="534"/>
      <c r="W55" s="503" t="str">
        <f t="shared" ref="W55:W61" si="258">IF(V55*14=0,"",V55*14)</f>
        <v/>
      </c>
      <c r="X55" s="535"/>
      <c r="Y55" s="503" t="str">
        <f t="shared" ref="Y55:Y61" si="259">IF(X55*14=0,"",X55*14)</f>
        <v/>
      </c>
      <c r="Z55" s="536"/>
      <c r="AA55" s="537"/>
      <c r="AB55" s="534"/>
      <c r="AC55" s="503" t="str">
        <f t="shared" ref="AC55:AC61" si="260">IF(AB55*14=0,"",AB55*14)</f>
        <v/>
      </c>
      <c r="AD55" s="535"/>
      <c r="AE55" s="503" t="str">
        <f t="shared" ref="AE55:AE61" si="261">IF(AD55*14=0,"",AD55*14)</f>
        <v/>
      </c>
      <c r="AF55" s="536"/>
      <c r="AG55" s="537"/>
      <c r="AH55" s="534"/>
      <c r="AI55" s="503" t="str">
        <f t="shared" ref="AI55:AI61" si="262">IF(AH55*14=0,"",AH55*14)</f>
        <v/>
      </c>
      <c r="AJ55" s="535"/>
      <c r="AK55" s="503" t="str">
        <f t="shared" ref="AK55:AK61" si="263">IF(AJ55*14=0,"",AJ55*14)</f>
        <v/>
      </c>
      <c r="AL55" s="536"/>
      <c r="AM55" s="537"/>
      <c r="AN55" s="534"/>
      <c r="AO55" s="503" t="str">
        <f t="shared" ref="AO55:AO61" si="264">IF(AN55*14=0,"",AN55*14)</f>
        <v/>
      </c>
      <c r="AP55" s="535"/>
      <c r="AQ55" s="503" t="str">
        <f t="shared" ref="AQ55:AQ61" si="265">IF(AP55*14=0,"",AP55*14)</f>
        <v/>
      </c>
      <c r="AR55" s="536"/>
      <c r="AS55" s="537"/>
      <c r="AT55" s="534"/>
      <c r="AU55" s="503" t="str">
        <f t="shared" ref="AU55:AU61" si="266">IF(AT55*14=0,"",AT55*14)</f>
        <v/>
      </c>
      <c r="AV55" s="535"/>
      <c r="AW55" s="503" t="str">
        <f t="shared" ref="AW55:AW61" si="267">IF(AV55*14=0,"",AV55*14)</f>
        <v/>
      </c>
      <c r="AX55" s="536"/>
      <c r="AY55" s="537"/>
      <c r="AZ55" s="511">
        <f>IF(D55+J55+P55+V55+AB55+AH55+AN55+AT55=0,"",D55+J55+P55+V55+AB55+AH55+AN55+AT55)</f>
        <v>3</v>
      </c>
      <c r="BA55" s="503">
        <f t="shared" ref="BA55" si="268">IF((D55+J55+P55+V55+AB55+AH55+AN55+AT55)*14=0,"",(D55+J55+P55+V55+AB55+AH55+AN55+AT55)*14)</f>
        <v>42</v>
      </c>
      <c r="BB55" s="512" t="str">
        <f t="shared" ref="BB55" si="269">IF(F55+L55+R55+X55+AD55+AJ55+AP55+AV55=0,"",F55+L55+R55+X55+AD55+AJ55+AP55+AV55)</f>
        <v/>
      </c>
      <c r="BC55" s="503" t="str">
        <f t="shared" ref="BC55" si="270">IF((L55+F55+R55+X55+AD55+AJ55+AP55+AV55)*14=0,"",(L55+F55+R55+X55+AD55+AJ55+AP55+AV55)*14)</f>
        <v/>
      </c>
      <c r="BD55" s="536" t="s">
        <v>17</v>
      </c>
      <c r="BE55" s="513">
        <f t="shared" ref="BE55" si="271">IF(D55+F55+L55+J55+P55+R55+V55+X55+AB55+AD55+AH55+AJ55+AN55+AP55+AT55+AV55=0,"",D55+F55+L55+J55+P55+R55+V55+X55+AB55+AD55+AH55+AJ55+AN55+AP55+AT55+AV55)</f>
        <v>3</v>
      </c>
      <c r="BF55" s="352" t="s">
        <v>333</v>
      </c>
      <c r="BG55" s="95" t="s">
        <v>497</v>
      </c>
    </row>
    <row r="56" spans="1:59" s="33" customFormat="1" ht="15.75" customHeight="1">
      <c r="A56" s="517" t="s">
        <v>492</v>
      </c>
      <c r="B56" s="532" t="s">
        <v>44</v>
      </c>
      <c r="C56" s="525" t="s">
        <v>494</v>
      </c>
      <c r="D56" s="534"/>
      <c r="E56" s="503" t="str">
        <f t="shared" ref="E56:E61" si="272">IF(D56*14=0,"",D56*14)</f>
        <v/>
      </c>
      <c r="F56" s="535"/>
      <c r="G56" s="503" t="str">
        <f t="shared" ref="G56:G61" si="273">IF(F56*14=0,"",F56*14)</f>
        <v/>
      </c>
      <c r="H56" s="538"/>
      <c r="I56" s="537"/>
      <c r="J56" s="505">
        <v>4</v>
      </c>
      <c r="K56" s="503">
        <f t="shared" si="254"/>
        <v>56</v>
      </c>
      <c r="L56" s="506"/>
      <c r="M56" s="503" t="str">
        <f t="shared" si="255"/>
        <v/>
      </c>
      <c r="N56" s="533"/>
      <c r="O56" s="507" t="s">
        <v>202</v>
      </c>
      <c r="P56" s="534"/>
      <c r="Q56" s="503" t="str">
        <f t="shared" si="256"/>
        <v/>
      </c>
      <c r="R56" s="535"/>
      <c r="S56" s="503" t="str">
        <f t="shared" si="257"/>
        <v/>
      </c>
      <c r="T56" s="536"/>
      <c r="U56" s="537"/>
      <c r="V56" s="534"/>
      <c r="W56" s="503" t="str">
        <f t="shared" si="258"/>
        <v/>
      </c>
      <c r="X56" s="535"/>
      <c r="Y56" s="503" t="str">
        <f t="shared" si="259"/>
        <v/>
      </c>
      <c r="Z56" s="536"/>
      <c r="AA56" s="537"/>
      <c r="AB56" s="534"/>
      <c r="AC56" s="503" t="str">
        <f t="shared" si="260"/>
        <v/>
      </c>
      <c r="AD56" s="535"/>
      <c r="AE56" s="503" t="str">
        <f t="shared" si="261"/>
        <v/>
      </c>
      <c r="AF56" s="536"/>
      <c r="AG56" s="537"/>
      <c r="AH56" s="534"/>
      <c r="AI56" s="503" t="str">
        <f t="shared" si="262"/>
        <v/>
      </c>
      <c r="AJ56" s="535"/>
      <c r="AK56" s="503" t="str">
        <f t="shared" si="263"/>
        <v/>
      </c>
      <c r="AL56" s="536"/>
      <c r="AM56" s="537"/>
      <c r="AN56" s="534"/>
      <c r="AO56" s="503" t="str">
        <f t="shared" si="264"/>
        <v/>
      </c>
      <c r="AP56" s="535"/>
      <c r="AQ56" s="503" t="str">
        <f t="shared" si="265"/>
        <v/>
      </c>
      <c r="AR56" s="536"/>
      <c r="AS56" s="537"/>
      <c r="AT56" s="534"/>
      <c r="AU56" s="503" t="str">
        <f t="shared" si="266"/>
        <v/>
      </c>
      <c r="AV56" s="535"/>
      <c r="AW56" s="503" t="str">
        <f t="shared" si="267"/>
        <v/>
      </c>
      <c r="AX56" s="536"/>
      <c r="AY56" s="537"/>
      <c r="AZ56" s="511">
        <f t="shared" ref="AZ56:AZ62" si="274">IF(D56+J56+P56+V56+AB56+AH56+AN56+AT56=0,"",D56+J56+P56+V56+AB56+AH56+AN56+AT56)</f>
        <v>4</v>
      </c>
      <c r="BA56" s="503">
        <f t="shared" ref="BA56:BA62" si="275">IF((D56+J56+P56+V56+AB56+AH56+AN56+AT56)*14=0,"",(D56+J56+P56+V56+AB56+AH56+AN56+AT56)*14)</f>
        <v>56</v>
      </c>
      <c r="BB56" s="512" t="str">
        <f t="shared" ref="BB56:BB62" si="276">IF(F56+L56+R56+X56+AD56+AJ56+AP56+AV56=0,"",F56+L56+R56+X56+AD56+AJ56+AP56+AV56)</f>
        <v/>
      </c>
      <c r="BC56" s="503" t="str">
        <f t="shared" ref="BC56:BC62" si="277">IF((L56+F56+R56+X56+AD56+AJ56+AP56+AV56)*14=0,"",(L56+F56+R56+X56+AD56+AJ56+AP56+AV56)*14)</f>
        <v/>
      </c>
      <c r="BD56" s="536" t="s">
        <v>17</v>
      </c>
      <c r="BE56" s="513">
        <f t="shared" ref="BE56:BE62" si="278">IF(D56+F56+L56+J56+P56+R56+V56+X56+AB56+AD56+AH56+AJ56+AN56+AP56+AT56+AV56=0,"",D56+F56+L56+J56+P56+R56+V56+X56+AB56+AD56+AH56+AJ56+AN56+AP56+AT56+AV56)</f>
        <v>4</v>
      </c>
      <c r="BF56" s="352" t="s">
        <v>333</v>
      </c>
      <c r="BG56" s="95" t="s">
        <v>497</v>
      </c>
    </row>
    <row r="57" spans="1:59" ht="15.75" customHeight="1">
      <c r="A57" s="517" t="s">
        <v>521</v>
      </c>
      <c r="B57" s="532" t="s">
        <v>44</v>
      </c>
      <c r="C57" s="525" t="s">
        <v>495</v>
      </c>
      <c r="D57" s="534"/>
      <c r="E57" s="503" t="str">
        <f t="shared" si="272"/>
        <v/>
      </c>
      <c r="F57" s="535"/>
      <c r="G57" s="503" t="str">
        <f t="shared" si="273"/>
        <v/>
      </c>
      <c r="H57" s="536"/>
      <c r="I57" s="537"/>
      <c r="J57" s="534"/>
      <c r="K57" s="503" t="str">
        <f t="shared" si="254"/>
        <v/>
      </c>
      <c r="L57" s="535"/>
      <c r="M57" s="503" t="str">
        <f t="shared" si="255"/>
        <v/>
      </c>
      <c r="N57" s="536"/>
      <c r="O57" s="537"/>
      <c r="P57" s="505">
        <v>4</v>
      </c>
      <c r="Q57" s="503">
        <f t="shared" si="256"/>
        <v>56</v>
      </c>
      <c r="R57" s="506"/>
      <c r="S57" s="503" t="str">
        <f t="shared" si="257"/>
        <v/>
      </c>
      <c r="T57" s="533"/>
      <c r="U57" s="507" t="s">
        <v>202</v>
      </c>
      <c r="V57" s="534"/>
      <c r="W57" s="503" t="str">
        <f t="shared" si="258"/>
        <v/>
      </c>
      <c r="X57" s="535"/>
      <c r="Y57" s="503" t="str">
        <f t="shared" si="259"/>
        <v/>
      </c>
      <c r="Z57" s="536"/>
      <c r="AA57" s="537"/>
      <c r="AB57" s="534"/>
      <c r="AC57" s="503" t="str">
        <f t="shared" si="260"/>
        <v/>
      </c>
      <c r="AD57" s="535"/>
      <c r="AE57" s="503" t="str">
        <f t="shared" si="261"/>
        <v/>
      </c>
      <c r="AF57" s="536"/>
      <c r="AG57" s="537"/>
      <c r="AH57" s="534"/>
      <c r="AI57" s="503" t="str">
        <f t="shared" si="262"/>
        <v/>
      </c>
      <c r="AJ57" s="535"/>
      <c r="AK57" s="503" t="str">
        <f t="shared" si="263"/>
        <v/>
      </c>
      <c r="AL57" s="536"/>
      <c r="AM57" s="537"/>
      <c r="AN57" s="534"/>
      <c r="AO57" s="503" t="str">
        <f t="shared" si="264"/>
        <v/>
      </c>
      <c r="AP57" s="535"/>
      <c r="AQ57" s="503" t="str">
        <f t="shared" si="265"/>
        <v/>
      </c>
      <c r="AR57" s="536"/>
      <c r="AS57" s="537"/>
      <c r="AT57" s="534"/>
      <c r="AU57" s="503" t="str">
        <f t="shared" si="266"/>
        <v/>
      </c>
      <c r="AV57" s="535"/>
      <c r="AW57" s="503" t="str">
        <f t="shared" si="267"/>
        <v/>
      </c>
      <c r="AX57" s="536"/>
      <c r="AY57" s="537"/>
      <c r="AZ57" s="511">
        <f t="shared" si="274"/>
        <v>4</v>
      </c>
      <c r="BA57" s="503">
        <f t="shared" si="275"/>
        <v>56</v>
      </c>
      <c r="BB57" s="512" t="str">
        <f t="shared" si="276"/>
        <v/>
      </c>
      <c r="BC57" s="503" t="str">
        <f t="shared" si="277"/>
        <v/>
      </c>
      <c r="BD57" s="536" t="s">
        <v>17</v>
      </c>
      <c r="BE57" s="513">
        <f t="shared" si="278"/>
        <v>4</v>
      </c>
      <c r="BF57" s="352" t="s">
        <v>333</v>
      </c>
      <c r="BG57" s="95" t="s">
        <v>497</v>
      </c>
    </row>
    <row r="58" spans="1:59" s="33" customFormat="1" ht="15.75" customHeight="1">
      <c r="A58" s="517" t="s">
        <v>522</v>
      </c>
      <c r="B58" s="532" t="s">
        <v>44</v>
      </c>
      <c r="C58" s="525" t="s">
        <v>496</v>
      </c>
      <c r="D58" s="534"/>
      <c r="E58" s="503" t="str">
        <f t="shared" si="272"/>
        <v/>
      </c>
      <c r="F58" s="535"/>
      <c r="G58" s="503" t="str">
        <f t="shared" si="273"/>
        <v/>
      </c>
      <c r="H58" s="536"/>
      <c r="I58" s="537"/>
      <c r="J58" s="534"/>
      <c r="K58" s="503" t="str">
        <f t="shared" si="254"/>
        <v/>
      </c>
      <c r="L58" s="535"/>
      <c r="M58" s="503" t="str">
        <f t="shared" si="255"/>
        <v/>
      </c>
      <c r="N58" s="536"/>
      <c r="O58" s="537"/>
      <c r="P58" s="534"/>
      <c r="Q58" s="503" t="str">
        <f t="shared" si="256"/>
        <v/>
      </c>
      <c r="R58" s="535"/>
      <c r="S58" s="503" t="str">
        <f t="shared" si="257"/>
        <v/>
      </c>
      <c r="T58" s="536"/>
      <c r="U58" s="537"/>
      <c r="V58" s="505">
        <v>4</v>
      </c>
      <c r="W58" s="503">
        <f t="shared" si="258"/>
        <v>56</v>
      </c>
      <c r="X58" s="506"/>
      <c r="Y58" s="503" t="str">
        <f t="shared" si="259"/>
        <v/>
      </c>
      <c r="Z58" s="533" t="s">
        <v>17</v>
      </c>
      <c r="AA58" s="507" t="s">
        <v>202</v>
      </c>
      <c r="AB58" s="534"/>
      <c r="AC58" s="503" t="str">
        <f t="shared" si="260"/>
        <v/>
      </c>
      <c r="AD58" s="535"/>
      <c r="AE58" s="503" t="str">
        <f t="shared" si="261"/>
        <v/>
      </c>
      <c r="AF58" s="536"/>
      <c r="AG58" s="537"/>
      <c r="AH58" s="534"/>
      <c r="AI58" s="503" t="str">
        <f t="shared" si="262"/>
        <v/>
      </c>
      <c r="AJ58" s="535"/>
      <c r="AK58" s="503" t="str">
        <f t="shared" si="263"/>
        <v/>
      </c>
      <c r="AL58" s="536"/>
      <c r="AM58" s="537"/>
      <c r="AN58" s="534"/>
      <c r="AO58" s="503" t="str">
        <f t="shared" si="264"/>
        <v/>
      </c>
      <c r="AP58" s="535"/>
      <c r="AQ58" s="503" t="str">
        <f t="shared" si="265"/>
        <v/>
      </c>
      <c r="AR58" s="536"/>
      <c r="AS58" s="537"/>
      <c r="AT58" s="534"/>
      <c r="AU58" s="503" t="str">
        <f t="shared" si="266"/>
        <v/>
      </c>
      <c r="AV58" s="535"/>
      <c r="AW58" s="503" t="str">
        <f t="shared" si="267"/>
        <v/>
      </c>
      <c r="AX58" s="536"/>
      <c r="AY58" s="537"/>
      <c r="AZ58" s="511">
        <f t="shared" si="274"/>
        <v>4</v>
      </c>
      <c r="BA58" s="503">
        <f t="shared" si="275"/>
        <v>56</v>
      </c>
      <c r="BB58" s="512" t="str">
        <f t="shared" si="276"/>
        <v/>
      </c>
      <c r="BC58" s="503" t="str">
        <f t="shared" si="277"/>
        <v/>
      </c>
      <c r="BD58" s="536" t="s">
        <v>17</v>
      </c>
      <c r="BE58" s="513">
        <f t="shared" si="278"/>
        <v>4</v>
      </c>
      <c r="BF58" s="352" t="s">
        <v>333</v>
      </c>
      <c r="BG58" s="95" t="s">
        <v>497</v>
      </c>
    </row>
    <row r="59" spans="1:59" s="33" customFormat="1" ht="15.75" customHeight="1">
      <c r="A59" s="517" t="s">
        <v>330</v>
      </c>
      <c r="B59" s="532" t="s">
        <v>44</v>
      </c>
      <c r="C59" s="539" t="s">
        <v>320</v>
      </c>
      <c r="D59" s="534"/>
      <c r="E59" s="503" t="str">
        <f t="shared" si="272"/>
        <v/>
      </c>
      <c r="F59" s="535"/>
      <c r="G59" s="503" t="str">
        <f t="shared" si="273"/>
        <v/>
      </c>
      <c r="H59" s="536"/>
      <c r="I59" s="537"/>
      <c r="J59" s="534"/>
      <c r="K59" s="503" t="str">
        <f t="shared" si="254"/>
        <v/>
      </c>
      <c r="L59" s="535"/>
      <c r="M59" s="503" t="str">
        <f t="shared" si="255"/>
        <v/>
      </c>
      <c r="N59" s="536"/>
      <c r="O59" s="537"/>
      <c r="P59" s="534"/>
      <c r="Q59" s="503" t="str">
        <f t="shared" si="256"/>
        <v/>
      </c>
      <c r="R59" s="535"/>
      <c r="S59" s="503" t="str">
        <f t="shared" si="257"/>
        <v/>
      </c>
      <c r="T59" s="536"/>
      <c r="U59" s="537"/>
      <c r="V59" s="534"/>
      <c r="W59" s="503" t="str">
        <f t="shared" si="258"/>
        <v/>
      </c>
      <c r="X59" s="535"/>
      <c r="Y59" s="503" t="str">
        <f t="shared" si="259"/>
        <v/>
      </c>
      <c r="Z59" s="536"/>
      <c r="AA59" s="537"/>
      <c r="AB59" s="534"/>
      <c r="AC59" s="503" t="str">
        <f t="shared" si="260"/>
        <v/>
      </c>
      <c r="AD59" s="535">
        <v>4</v>
      </c>
      <c r="AE59" s="503">
        <f t="shared" si="261"/>
        <v>56</v>
      </c>
      <c r="AF59" s="536" t="s">
        <v>17</v>
      </c>
      <c r="AG59" s="537" t="s">
        <v>164</v>
      </c>
      <c r="AH59" s="534"/>
      <c r="AI59" s="503" t="str">
        <f t="shared" si="262"/>
        <v/>
      </c>
      <c r="AJ59" s="535"/>
      <c r="AK59" s="503" t="str">
        <f t="shared" si="263"/>
        <v/>
      </c>
      <c r="AL59" s="536"/>
      <c r="AM59" s="537"/>
      <c r="AN59" s="534"/>
      <c r="AO59" s="503" t="str">
        <f t="shared" si="264"/>
        <v/>
      </c>
      <c r="AP59" s="535"/>
      <c r="AQ59" s="503" t="str">
        <f t="shared" si="265"/>
        <v/>
      </c>
      <c r="AR59" s="536"/>
      <c r="AS59" s="537"/>
      <c r="AT59" s="534"/>
      <c r="AU59" s="503" t="str">
        <f t="shared" si="266"/>
        <v/>
      </c>
      <c r="AV59" s="535"/>
      <c r="AW59" s="503" t="str">
        <f t="shared" si="267"/>
        <v/>
      </c>
      <c r="AX59" s="536"/>
      <c r="AY59" s="537"/>
      <c r="AZ59" s="511" t="str">
        <f t="shared" si="274"/>
        <v/>
      </c>
      <c r="BA59" s="503" t="str">
        <f t="shared" si="275"/>
        <v/>
      </c>
      <c r="BB59" s="512">
        <f t="shared" si="276"/>
        <v>4</v>
      </c>
      <c r="BC59" s="503">
        <f t="shared" si="277"/>
        <v>56</v>
      </c>
      <c r="BD59" s="536" t="s">
        <v>17</v>
      </c>
      <c r="BE59" s="513">
        <f t="shared" si="278"/>
        <v>4</v>
      </c>
      <c r="BF59" s="352" t="s">
        <v>265</v>
      </c>
      <c r="BG59" s="95" t="s">
        <v>323</v>
      </c>
    </row>
    <row r="60" spans="1:59" s="33" customFormat="1" ht="15.75" customHeight="1">
      <c r="A60" s="517" t="s">
        <v>331</v>
      </c>
      <c r="B60" s="532" t="s">
        <v>44</v>
      </c>
      <c r="C60" s="539" t="s">
        <v>321</v>
      </c>
      <c r="D60" s="534"/>
      <c r="E60" s="503" t="str">
        <f t="shared" si="272"/>
        <v/>
      </c>
      <c r="F60" s="535"/>
      <c r="G60" s="503" t="str">
        <f t="shared" si="273"/>
        <v/>
      </c>
      <c r="H60" s="536"/>
      <c r="I60" s="537"/>
      <c r="J60" s="534"/>
      <c r="K60" s="503" t="str">
        <f t="shared" si="254"/>
        <v/>
      </c>
      <c r="L60" s="535"/>
      <c r="M60" s="503" t="str">
        <f t="shared" si="255"/>
        <v/>
      </c>
      <c r="N60" s="536"/>
      <c r="O60" s="537"/>
      <c r="P60" s="534"/>
      <c r="Q60" s="503" t="str">
        <f t="shared" si="256"/>
        <v/>
      </c>
      <c r="R60" s="535"/>
      <c r="S60" s="503" t="str">
        <f t="shared" si="257"/>
        <v/>
      </c>
      <c r="T60" s="536"/>
      <c r="U60" s="537"/>
      <c r="V60" s="534"/>
      <c r="W60" s="503" t="str">
        <f t="shared" si="258"/>
        <v/>
      </c>
      <c r="X60" s="535"/>
      <c r="Y60" s="503" t="str">
        <f t="shared" si="259"/>
        <v/>
      </c>
      <c r="Z60" s="536"/>
      <c r="AA60" s="537"/>
      <c r="AB60" s="534"/>
      <c r="AC60" s="503" t="str">
        <f t="shared" si="260"/>
        <v/>
      </c>
      <c r="AD60" s="535"/>
      <c r="AE60" s="503" t="str">
        <f t="shared" si="261"/>
        <v/>
      </c>
      <c r="AF60" s="536"/>
      <c r="AG60" s="537"/>
      <c r="AH60" s="534"/>
      <c r="AI60" s="503" t="str">
        <f t="shared" si="262"/>
        <v/>
      </c>
      <c r="AJ60" s="535">
        <v>3</v>
      </c>
      <c r="AK60" s="503">
        <f t="shared" si="263"/>
        <v>42</v>
      </c>
      <c r="AL60" s="536" t="s">
        <v>17</v>
      </c>
      <c r="AM60" s="537" t="s">
        <v>164</v>
      </c>
      <c r="AN60" s="534"/>
      <c r="AO60" s="503" t="str">
        <f t="shared" si="264"/>
        <v/>
      </c>
      <c r="AP60" s="535"/>
      <c r="AQ60" s="503" t="str">
        <f t="shared" si="265"/>
        <v/>
      </c>
      <c r="AR60" s="536"/>
      <c r="AS60" s="537"/>
      <c r="AT60" s="534"/>
      <c r="AU60" s="503" t="str">
        <f t="shared" si="266"/>
        <v/>
      </c>
      <c r="AV60" s="535"/>
      <c r="AW60" s="503" t="str">
        <f t="shared" si="267"/>
        <v/>
      </c>
      <c r="AX60" s="536"/>
      <c r="AY60" s="537"/>
      <c r="AZ60" s="511" t="str">
        <f t="shared" si="274"/>
        <v/>
      </c>
      <c r="BA60" s="503" t="str">
        <f t="shared" si="275"/>
        <v/>
      </c>
      <c r="BB60" s="512">
        <f t="shared" si="276"/>
        <v>3</v>
      </c>
      <c r="BC60" s="503">
        <f t="shared" si="277"/>
        <v>42</v>
      </c>
      <c r="BD60" s="536" t="s">
        <v>17</v>
      </c>
      <c r="BE60" s="513">
        <f t="shared" si="278"/>
        <v>3</v>
      </c>
      <c r="BF60" s="352" t="s">
        <v>265</v>
      </c>
      <c r="BG60" s="95" t="s">
        <v>323</v>
      </c>
    </row>
    <row r="61" spans="1:59" ht="15.75" customHeight="1">
      <c r="A61" s="517" t="s">
        <v>332</v>
      </c>
      <c r="B61" s="532" t="s">
        <v>44</v>
      </c>
      <c r="C61" s="539" t="s">
        <v>322</v>
      </c>
      <c r="D61" s="534"/>
      <c r="E61" s="503" t="str">
        <f t="shared" si="272"/>
        <v/>
      </c>
      <c r="F61" s="535"/>
      <c r="G61" s="503" t="str">
        <f t="shared" si="273"/>
        <v/>
      </c>
      <c r="H61" s="536"/>
      <c r="I61" s="537"/>
      <c r="J61" s="534"/>
      <c r="K61" s="503" t="str">
        <f t="shared" si="254"/>
        <v/>
      </c>
      <c r="L61" s="535"/>
      <c r="M61" s="503" t="str">
        <f t="shared" si="255"/>
        <v/>
      </c>
      <c r="N61" s="536"/>
      <c r="O61" s="537"/>
      <c r="P61" s="534"/>
      <c r="Q61" s="503" t="str">
        <f t="shared" si="256"/>
        <v/>
      </c>
      <c r="R61" s="535"/>
      <c r="S61" s="503" t="str">
        <f t="shared" si="257"/>
        <v/>
      </c>
      <c r="T61" s="536"/>
      <c r="U61" s="537"/>
      <c r="V61" s="534"/>
      <c r="W61" s="503" t="str">
        <f t="shared" si="258"/>
        <v/>
      </c>
      <c r="X61" s="535"/>
      <c r="Y61" s="503" t="str">
        <f t="shared" si="259"/>
        <v/>
      </c>
      <c r="Z61" s="536"/>
      <c r="AA61" s="537"/>
      <c r="AB61" s="534"/>
      <c r="AC61" s="503" t="str">
        <f t="shared" si="260"/>
        <v/>
      </c>
      <c r="AD61" s="535"/>
      <c r="AE61" s="503" t="str">
        <f t="shared" si="261"/>
        <v/>
      </c>
      <c r="AF61" s="536"/>
      <c r="AG61" s="537"/>
      <c r="AH61" s="534"/>
      <c r="AI61" s="503" t="str">
        <f t="shared" si="262"/>
        <v/>
      </c>
      <c r="AJ61" s="535"/>
      <c r="AK61" s="503" t="str">
        <f t="shared" si="263"/>
        <v/>
      </c>
      <c r="AL61" s="536"/>
      <c r="AM61" s="537"/>
      <c r="AN61" s="534"/>
      <c r="AO61" s="503" t="str">
        <f t="shared" si="264"/>
        <v/>
      </c>
      <c r="AP61" s="535">
        <v>3</v>
      </c>
      <c r="AQ61" s="503">
        <f t="shared" si="265"/>
        <v>42</v>
      </c>
      <c r="AR61" s="536" t="s">
        <v>17</v>
      </c>
      <c r="AS61" s="537" t="s">
        <v>164</v>
      </c>
      <c r="AT61" s="534"/>
      <c r="AU61" s="503" t="str">
        <f t="shared" si="266"/>
        <v/>
      </c>
      <c r="AV61" s="535"/>
      <c r="AW61" s="503" t="str">
        <f t="shared" si="267"/>
        <v/>
      </c>
      <c r="AX61" s="536"/>
      <c r="AY61" s="537"/>
      <c r="AZ61" s="511" t="str">
        <f t="shared" si="274"/>
        <v/>
      </c>
      <c r="BA61" s="503" t="str">
        <f t="shared" si="275"/>
        <v/>
      </c>
      <c r="BB61" s="512">
        <f t="shared" si="276"/>
        <v>3</v>
      </c>
      <c r="BC61" s="503">
        <f t="shared" si="277"/>
        <v>42</v>
      </c>
      <c r="BD61" s="536" t="s">
        <v>17</v>
      </c>
      <c r="BE61" s="513">
        <f t="shared" si="278"/>
        <v>3</v>
      </c>
      <c r="BF61" s="352" t="s">
        <v>265</v>
      </c>
      <c r="BG61" s="95" t="s">
        <v>323</v>
      </c>
    </row>
    <row r="62" spans="1:59" s="33" customFormat="1" ht="15.75" customHeight="1">
      <c r="A62" s="517" t="s">
        <v>334</v>
      </c>
      <c r="B62" s="532" t="s">
        <v>44</v>
      </c>
      <c r="C62" s="539" t="s">
        <v>319</v>
      </c>
      <c r="D62" s="534"/>
      <c r="E62" s="503" t="str">
        <f t="shared" ref="E62" si="279">IF(D62*14=0,"",D62*14)</f>
        <v/>
      </c>
      <c r="F62" s="535"/>
      <c r="G62" s="503" t="str">
        <f t="shared" ref="G62" si="280">IF(F62*14=0,"",F62*14)</f>
        <v/>
      </c>
      <c r="H62" s="536"/>
      <c r="I62" s="537"/>
      <c r="J62" s="534"/>
      <c r="K62" s="503" t="str">
        <f t="shared" ref="K62" si="281">IF(J62*14=0,"",J62*14)</f>
        <v/>
      </c>
      <c r="L62" s="535"/>
      <c r="M62" s="503" t="str">
        <f t="shared" ref="M62" si="282">IF(L62*14=0,"",L62*14)</f>
        <v/>
      </c>
      <c r="N62" s="536"/>
      <c r="O62" s="537"/>
      <c r="P62" s="534"/>
      <c r="Q62" s="503" t="str">
        <f t="shared" ref="Q62" si="283">IF(P62*14=0,"",P62*14)</f>
        <v/>
      </c>
      <c r="R62" s="535"/>
      <c r="S62" s="503" t="str">
        <f t="shared" ref="S62" si="284">IF(R62*14=0,"",R62*14)</f>
        <v/>
      </c>
      <c r="T62" s="536"/>
      <c r="U62" s="537"/>
      <c r="V62" s="534"/>
      <c r="W62" s="503" t="str">
        <f t="shared" ref="W62" si="285">IF(V62*14=0,"",V62*14)</f>
        <v/>
      </c>
      <c r="X62" s="535"/>
      <c r="Y62" s="503" t="str">
        <f t="shared" ref="Y62" si="286">IF(X62*14=0,"",X62*14)</f>
        <v/>
      </c>
      <c r="Z62" s="536"/>
      <c r="AA62" s="537"/>
      <c r="AB62" s="534"/>
      <c r="AC62" s="503" t="str">
        <f t="shared" ref="AC62" si="287">IF(AB62*14=0,"",AB62*14)</f>
        <v/>
      </c>
      <c r="AD62" s="535"/>
      <c r="AE62" s="503" t="str">
        <f t="shared" ref="AE62" si="288">IF(AD62*14=0,"",AD62*14)</f>
        <v/>
      </c>
      <c r="AF62" s="536"/>
      <c r="AG62" s="537"/>
      <c r="AH62" s="534"/>
      <c r="AI62" s="503" t="str">
        <f t="shared" ref="AI62" si="289">IF(AH62*14=0,"",AH62*14)</f>
        <v/>
      </c>
      <c r="AJ62" s="535"/>
      <c r="AK62" s="503" t="str">
        <f t="shared" ref="AK62" si="290">IF(AJ62*14=0,"",AJ62*14)</f>
        <v/>
      </c>
      <c r="AL62" s="536"/>
      <c r="AM62" s="537"/>
      <c r="AN62" s="534"/>
      <c r="AO62" s="503" t="str">
        <f t="shared" ref="AO62" si="291">IF(AN62*14=0,"",AN62*14)</f>
        <v/>
      </c>
      <c r="AP62" s="535"/>
      <c r="AQ62" s="503" t="str">
        <f t="shared" ref="AQ62" si="292">IF(AP62*14=0,"",AP62*14)</f>
        <v/>
      </c>
      <c r="AR62" s="536"/>
      <c r="AS62" s="537"/>
      <c r="AT62" s="534"/>
      <c r="AU62" s="503" t="str">
        <f t="shared" ref="AU62" si="293">IF(AT62*14=0,"",AT62*14)</f>
        <v/>
      </c>
      <c r="AV62" s="535">
        <v>2</v>
      </c>
      <c r="AW62" s="503">
        <f t="shared" ref="AW62" si="294">IF(AV62*14=0,"",AV62*14)</f>
        <v>28</v>
      </c>
      <c r="AX62" s="536" t="s">
        <v>17</v>
      </c>
      <c r="AY62" s="537" t="s">
        <v>164</v>
      </c>
      <c r="AZ62" s="511" t="str">
        <f t="shared" si="274"/>
        <v/>
      </c>
      <c r="BA62" s="503" t="str">
        <f t="shared" si="275"/>
        <v/>
      </c>
      <c r="BB62" s="512">
        <f t="shared" si="276"/>
        <v>2</v>
      </c>
      <c r="BC62" s="503">
        <f t="shared" si="277"/>
        <v>28</v>
      </c>
      <c r="BD62" s="536" t="s">
        <v>17</v>
      </c>
      <c r="BE62" s="513">
        <f t="shared" si="278"/>
        <v>2</v>
      </c>
      <c r="BF62" s="352" t="s">
        <v>269</v>
      </c>
      <c r="BG62" s="95" t="s">
        <v>301</v>
      </c>
    </row>
    <row r="63" spans="1:59" s="33" customFormat="1" ht="15.75" customHeight="1" thickBot="1">
      <c r="A63" s="517" t="s">
        <v>575</v>
      </c>
      <c r="B63" s="540" t="s">
        <v>44</v>
      </c>
      <c r="C63" s="539" t="s">
        <v>144</v>
      </c>
      <c r="D63" s="541"/>
      <c r="E63" s="503" t="str">
        <f>IF(D63*14=0,"",D63*14)</f>
        <v/>
      </c>
      <c r="F63" s="535"/>
      <c r="G63" s="503" t="str">
        <f>IF(F63*14=0,"",F63*14)</f>
        <v/>
      </c>
      <c r="H63" s="536"/>
      <c r="I63" s="537"/>
      <c r="J63" s="534"/>
      <c r="K63" s="503" t="str">
        <f>IF(J63*14=0,"",J63*14)</f>
        <v/>
      </c>
      <c r="L63" s="535"/>
      <c r="M63" s="503" t="str">
        <f>IF(L63*14=0,"",L63*14)</f>
        <v/>
      </c>
      <c r="N63" s="536"/>
      <c r="O63" s="537" t="s">
        <v>202</v>
      </c>
      <c r="P63" s="534"/>
      <c r="Q63" s="503" t="str">
        <f>IF(P63*14=0,"",P63*14)</f>
        <v/>
      </c>
      <c r="R63" s="535"/>
      <c r="S63" s="503" t="str">
        <f>IF(R63*14=0,"",R63*14)</f>
        <v/>
      </c>
      <c r="T63" s="536"/>
      <c r="U63" s="537"/>
      <c r="V63" s="534"/>
      <c r="W63" s="503" t="str">
        <f>IF(V63*14=0,"",V63*14)</f>
        <v/>
      </c>
      <c r="X63" s="535"/>
      <c r="Y63" s="503" t="str">
        <f>IF(X63*14=0,"",X63*14)</f>
        <v/>
      </c>
      <c r="Z63" s="536"/>
      <c r="AA63" s="537"/>
      <c r="AB63" s="534"/>
      <c r="AC63" s="503" t="str">
        <f>IF(AB63*14=0,"",AB63*14)</f>
        <v/>
      </c>
      <c r="AD63" s="535"/>
      <c r="AE63" s="503" t="str">
        <f>IF(AD63*14=0,"",AD63*14)</f>
        <v/>
      </c>
      <c r="AF63" s="536"/>
      <c r="AG63" s="537"/>
      <c r="AH63" s="534"/>
      <c r="AI63" s="503" t="str">
        <f>IF(AH63*14=0,"",AH63*14)</f>
        <v/>
      </c>
      <c r="AJ63" s="535"/>
      <c r="AK63" s="503" t="str">
        <f>IF(AJ63*14=0,"",AJ63*14)</f>
        <v/>
      </c>
      <c r="AL63" s="536"/>
      <c r="AM63" s="537"/>
      <c r="AN63" s="534"/>
      <c r="AO63" s="503" t="str">
        <f>IF(AN63*14=0,"",AN63*14)</f>
        <v/>
      </c>
      <c r="AP63" s="535"/>
      <c r="AQ63" s="503" t="str">
        <f>IF(AP63*14=0,"",AP63*14)</f>
        <v/>
      </c>
      <c r="AR63" s="536"/>
      <c r="AS63" s="537"/>
      <c r="AT63" s="534"/>
      <c r="AU63" s="503" t="str">
        <f>IF(AT63*14=0,"",AT63*14)</f>
        <v/>
      </c>
      <c r="AV63" s="535"/>
      <c r="AW63" s="503" t="str">
        <f>IF(AV63*15=0,"",AV63*15)</f>
        <v/>
      </c>
      <c r="AX63" s="536"/>
      <c r="AY63" s="537"/>
      <c r="AZ63" s="511"/>
      <c r="BA63" s="503" t="str">
        <f>IF((D63+J63+P63+V63+AB63+AH63+AN63+AT63)*14=0,"",(D63+J63+P63+V63+AB63+AH63+AN63+AT63)*14)</f>
        <v/>
      </c>
      <c r="BB63" s="512"/>
      <c r="BC63" s="503" t="str">
        <f>IF((L63+F63+R63+X63+AD63+AJ63+AP63+AV63)*14=0,"",(L63+F63+R63+X63+AD63+AJ63+AP63+AV63)*14)</f>
        <v/>
      </c>
      <c r="BD63" s="536" t="s">
        <v>17</v>
      </c>
      <c r="BE63" s="513" t="str">
        <f>IF(D63+F63+L63+J63+P63+R63+V63+X63+AB63+AD63+AH63+AJ63+AN63+AP63+AT63+AV63=0,"",D63+F63+L63+J63+P63+R63+V63+X63+AB63+AD63+AH63+AJ63+AN63+AP63+AT63+AV63)</f>
        <v/>
      </c>
      <c r="BF63" s="352" t="s">
        <v>576</v>
      </c>
      <c r="BG63" s="95" t="s">
        <v>577</v>
      </c>
    </row>
    <row r="64" spans="1:59" s="14" customFormat="1" ht="21.95" customHeight="1" thickBot="1">
      <c r="A64" s="9"/>
      <c r="B64" s="10"/>
      <c r="C64" s="103" t="s">
        <v>18</v>
      </c>
      <c r="D64" s="23">
        <f>SUM(D55:D63)</f>
        <v>3</v>
      </c>
      <c r="E64" s="11">
        <f>SUM(E55:E63)</f>
        <v>42</v>
      </c>
      <c r="F64" s="11">
        <f>SUM(F55:F63)</f>
        <v>0</v>
      </c>
      <c r="G64" s="11">
        <f>SUM(G55:G63)</f>
        <v>0</v>
      </c>
      <c r="H64" s="11" t="s">
        <v>17</v>
      </c>
      <c r="I64" s="103" t="s">
        <v>17</v>
      </c>
      <c r="J64" s="11">
        <f>SUM(J55:J63)</f>
        <v>4</v>
      </c>
      <c r="K64" s="11">
        <f>SUM(K55:K63)</f>
        <v>56</v>
      </c>
      <c r="L64" s="11">
        <f>SUM(L55:L63)</f>
        <v>0</v>
      </c>
      <c r="M64" s="11">
        <f>SUM(M55:M63)</f>
        <v>0</v>
      </c>
      <c r="N64" s="11" t="s">
        <v>17</v>
      </c>
      <c r="O64" s="103" t="s">
        <v>17</v>
      </c>
      <c r="P64" s="11">
        <f>SUM(P55:P63)</f>
        <v>4</v>
      </c>
      <c r="Q64" s="11">
        <f>SUM(Q55:Q63)</f>
        <v>56</v>
      </c>
      <c r="R64" s="11">
        <f>SUM(R55:R63)</f>
        <v>0</v>
      </c>
      <c r="S64" s="11">
        <f>SUM(S55:S63)</f>
        <v>0</v>
      </c>
      <c r="T64" s="11" t="s">
        <v>17</v>
      </c>
      <c r="U64" s="103" t="s">
        <v>17</v>
      </c>
      <c r="V64" s="11">
        <f>SUM(V55:V63)</f>
        <v>4</v>
      </c>
      <c r="W64" s="11">
        <f>SUM(W55:W63)</f>
        <v>56</v>
      </c>
      <c r="X64" s="11">
        <f>SUM(X55:X63)</f>
        <v>0</v>
      </c>
      <c r="Y64" s="11">
        <f>SUM(Y55:Y63)</f>
        <v>0</v>
      </c>
      <c r="Z64" s="11" t="s">
        <v>17</v>
      </c>
      <c r="AA64" s="103" t="s">
        <v>17</v>
      </c>
      <c r="AB64" s="11">
        <f>SUM(AB55:AB63)</f>
        <v>0</v>
      </c>
      <c r="AC64" s="11">
        <f>SUM(AC55:AC63)</f>
        <v>0</v>
      </c>
      <c r="AD64" s="11">
        <f>SUM(AD55:AD63)</f>
        <v>4</v>
      </c>
      <c r="AE64" s="11">
        <f>SUM(AE55:AE63)</f>
        <v>56</v>
      </c>
      <c r="AF64" s="11" t="s">
        <v>17</v>
      </c>
      <c r="AG64" s="103" t="s">
        <v>17</v>
      </c>
      <c r="AH64" s="11">
        <f>SUM(AH55:AH63)</f>
        <v>0</v>
      </c>
      <c r="AI64" s="11">
        <f>SUM(AI55:AI63)</f>
        <v>0</v>
      </c>
      <c r="AJ64" s="11">
        <f>SUM(AJ55:AJ63)</f>
        <v>3</v>
      </c>
      <c r="AK64" s="11">
        <f>SUM(AK55:AK63)</f>
        <v>42</v>
      </c>
      <c r="AL64" s="11" t="s">
        <v>17</v>
      </c>
      <c r="AM64" s="103" t="s">
        <v>17</v>
      </c>
      <c r="AN64" s="11">
        <f>SUM(AN55:AN63)</f>
        <v>0</v>
      </c>
      <c r="AO64" s="11">
        <f>SUM(AO55:AO63)</f>
        <v>0</v>
      </c>
      <c r="AP64" s="11">
        <f>SUM(AP55:AP63)</f>
        <v>3</v>
      </c>
      <c r="AQ64" s="11">
        <f>SUM(AQ55:AQ63)</f>
        <v>42</v>
      </c>
      <c r="AR64" s="11" t="s">
        <v>17</v>
      </c>
      <c r="AS64" s="103" t="s">
        <v>17</v>
      </c>
      <c r="AT64" s="11">
        <f>SUM(AT55:AT63)</f>
        <v>0</v>
      </c>
      <c r="AU64" s="11">
        <f>SUM(AU55:AU63)</f>
        <v>0</v>
      </c>
      <c r="AV64" s="11">
        <f>SUM(AV55:AV63)</f>
        <v>2</v>
      </c>
      <c r="AW64" s="11">
        <f>SUM(AW55:AW63)</f>
        <v>28</v>
      </c>
      <c r="AX64" s="11" t="s">
        <v>17</v>
      </c>
      <c r="AY64" s="103" t="s">
        <v>17</v>
      </c>
      <c r="AZ64" s="25">
        <f>SUM(AZ55:AZ63)</f>
        <v>15</v>
      </c>
      <c r="BA64" s="11">
        <f>SUM(BA55:BA63)</f>
        <v>210</v>
      </c>
      <c r="BB64" s="11">
        <f>SUM(BB55:BB63)</f>
        <v>12</v>
      </c>
      <c r="BC64" s="11">
        <f>SUM(BC55:BC63)</f>
        <v>168</v>
      </c>
      <c r="BD64" s="24" t="s">
        <v>17</v>
      </c>
      <c r="BE64" s="34">
        <f>SUM(BE55:BE63)</f>
        <v>27</v>
      </c>
      <c r="BF64" s="351"/>
      <c r="BG64" s="173"/>
    </row>
    <row r="65" spans="1:59" ht="15.75" customHeight="1">
      <c r="A65" s="6"/>
      <c r="B65" s="7"/>
      <c r="C65" s="106" t="s">
        <v>56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88"/>
      <c r="Q65" s="688"/>
      <c r="R65" s="688"/>
      <c r="S65" s="688"/>
      <c r="T65" s="688"/>
      <c r="U65" s="688"/>
      <c r="V65" s="688"/>
      <c r="W65" s="688"/>
      <c r="X65" s="688"/>
      <c r="Y65" s="688"/>
      <c r="Z65" s="688"/>
      <c r="AA65" s="688"/>
      <c r="AB65" s="688"/>
      <c r="AC65" s="688"/>
      <c r="AD65" s="688"/>
      <c r="AE65" s="688"/>
      <c r="AF65" s="688"/>
      <c r="AG65" s="688"/>
      <c r="AH65" s="688"/>
      <c r="AI65" s="688"/>
      <c r="AJ65" s="688"/>
      <c r="AK65" s="688"/>
      <c r="AL65" s="688"/>
      <c r="AM65" s="688"/>
      <c r="AN65" s="688"/>
      <c r="AO65" s="688"/>
      <c r="AP65" s="688"/>
      <c r="AQ65" s="688"/>
      <c r="AR65" s="688"/>
      <c r="AS65" s="688"/>
      <c r="AT65" s="688"/>
      <c r="AU65" s="688"/>
      <c r="AV65" s="688"/>
      <c r="AW65" s="688"/>
      <c r="AX65" s="688"/>
      <c r="AY65" s="688"/>
      <c r="AZ65" s="360"/>
      <c r="BA65" s="361"/>
      <c r="BB65" s="361"/>
      <c r="BC65" s="361"/>
      <c r="BD65" s="361"/>
      <c r="BE65" s="362"/>
      <c r="BF65" s="351"/>
      <c r="BG65" s="173"/>
    </row>
    <row r="66" spans="1:59" s="33" customFormat="1" ht="15.75" customHeight="1" thickBot="1">
      <c r="A66" s="517" t="s">
        <v>335</v>
      </c>
      <c r="B66" s="673" t="s">
        <v>15</v>
      </c>
      <c r="C66" s="364" t="s">
        <v>259</v>
      </c>
      <c r="D66" s="502"/>
      <c r="E66" s="503" t="str">
        <f>IF(D66*14=0,"",D66*14)</f>
        <v/>
      </c>
      <c r="F66" s="502"/>
      <c r="G66" s="503" t="str">
        <f>IF(F66*14=0,"",F66*14)</f>
        <v/>
      </c>
      <c r="H66" s="502"/>
      <c r="I66" s="504"/>
      <c r="J66" s="505"/>
      <c r="K66" s="503" t="str">
        <f>IF(J66*14=0,"",J66*14)</f>
        <v/>
      </c>
      <c r="L66" s="506"/>
      <c r="M66" s="503" t="str">
        <f>IF(L66*14=0,"",L66*14)</f>
        <v/>
      </c>
      <c r="N66" s="506"/>
      <c r="O66" s="507"/>
      <c r="P66" s="506"/>
      <c r="Q66" s="503" t="str">
        <f>IF(P66*14=0,"",P66*14)</f>
        <v/>
      </c>
      <c r="R66" s="506"/>
      <c r="S66" s="503" t="str">
        <f>IF(R66*14=0,"",R66*14)</f>
        <v/>
      </c>
      <c r="T66" s="506"/>
      <c r="U66" s="508"/>
      <c r="V66" s="505"/>
      <c r="W66" s="503" t="str">
        <f>IF(V66*14=0,"",V66*14)</f>
        <v/>
      </c>
      <c r="X66" s="506"/>
      <c r="Y66" s="503" t="str">
        <f>IF(X66*14=0,"",X66*14)</f>
        <v/>
      </c>
      <c r="Z66" s="506"/>
      <c r="AA66" s="507"/>
      <c r="AB66" s="506"/>
      <c r="AC66" s="503" t="str">
        <f>IF(AB66*14=0,"",AB66*14)</f>
        <v/>
      </c>
      <c r="AD66" s="506"/>
      <c r="AE66" s="503" t="str">
        <f>IF(AD66*14=0,"",AD66*14)</f>
        <v/>
      </c>
      <c r="AF66" s="506"/>
      <c r="AG66" s="508"/>
      <c r="AH66" s="505"/>
      <c r="AI66" s="503" t="str">
        <f>IF(AH66*14=0,"",AH66*14)</f>
        <v/>
      </c>
      <c r="AJ66" s="506"/>
      <c r="AK66" s="503" t="str">
        <f>IF(AJ66*14=0,"",AJ66*14)</f>
        <v/>
      </c>
      <c r="AL66" s="506"/>
      <c r="AM66" s="507"/>
      <c r="AN66" s="505"/>
      <c r="AO66" s="503" t="str">
        <f>IF(AN66*14=0,"",AN66*14)</f>
        <v/>
      </c>
      <c r="AP66" s="509"/>
      <c r="AQ66" s="503" t="str">
        <f>IF(AP66*14=0,"",AP66*14)</f>
        <v/>
      </c>
      <c r="AR66" s="509"/>
      <c r="AS66" s="510"/>
      <c r="AT66" s="506">
        <v>2</v>
      </c>
      <c r="AU66" s="503">
        <f>IF(AT66*14=0,"",AT66*14)</f>
        <v>28</v>
      </c>
      <c r="AV66" s="506"/>
      <c r="AW66" s="503" t="str">
        <f>IF(AV66*14=0,"",AV66*14)</f>
        <v/>
      </c>
      <c r="AX66" s="506">
        <v>10</v>
      </c>
      <c r="AY66" s="506" t="s">
        <v>117</v>
      </c>
      <c r="AZ66" s="511">
        <f t="shared" ref="AZ66" si="295">IF(D66+J66+P66+V66+AB66+AH66+AN66+AT66=0,"",D66+J66+P66+V66+AB66+AH66+AN66+AT66)</f>
        <v>2</v>
      </c>
      <c r="BA66" s="503">
        <f>IF((D66+J66+P66+V66+AB66+AH66+AN66+AT66)*14=0,"",(D66+J66+P66+V66+AB66+AH66+AN66+AT66)*14)</f>
        <v>28</v>
      </c>
      <c r="BB66" s="512" t="str">
        <f t="shared" ref="BB66" si="296">IF(F66+L66+R66+X66+AD66+AJ66+AP66+AV66=0,"",F66+L66+R66+X66+AD66+AJ66+AP66+AV66)</f>
        <v/>
      </c>
      <c r="BC66" s="503" t="str">
        <f>IF((L66+F66+R66+X66+AD66+AJ66+AP66+AV66)*14=0,"",(L66+F66+R66+X66+AD66+AJ66+AP66+AV66)*14)</f>
        <v/>
      </c>
      <c r="BD66" s="536">
        <v>10</v>
      </c>
      <c r="BE66" s="513">
        <f t="shared" ref="BE66" si="297">IF(D66+F66+L66+J66+P66+R66+V66+X66+AB66+AD66+AH66+AJ66+AN66+AP66+AT66+AV66=0,"",D66+F66+L66+J66+P66+R66+V66+X66+AB66+AD66+AH66+AJ66+AN66+AP66+AT66+AV66)</f>
        <v>2</v>
      </c>
      <c r="BF66" s="352" t="s">
        <v>265</v>
      </c>
      <c r="BG66" s="95" t="s">
        <v>329</v>
      </c>
    </row>
    <row r="67" spans="1:59" s="14" customFormat="1" ht="21.95" customHeight="1" thickBot="1">
      <c r="A67" s="9"/>
      <c r="B67" s="10"/>
      <c r="C67" s="102" t="s">
        <v>55</v>
      </c>
      <c r="D67" s="101">
        <f>SUM(D66:D66)</f>
        <v>0</v>
      </c>
      <c r="E67" s="11">
        <f>SUM(E66:E66)</f>
        <v>0</v>
      </c>
      <c r="F67" s="11">
        <f>SUM(F66:F66)</f>
        <v>0</v>
      </c>
      <c r="G67" s="11">
        <f>SUM(G66:G66)</f>
        <v>0</v>
      </c>
      <c r="H67" s="11">
        <f>SUM(H66:H66)</f>
        <v>0</v>
      </c>
      <c r="I67" s="103" t="s">
        <v>17</v>
      </c>
      <c r="J67" s="101">
        <f>SUM(J66:J66)</f>
        <v>0</v>
      </c>
      <c r="K67" s="11">
        <f>SUM(K66:K66)</f>
        <v>0</v>
      </c>
      <c r="L67" s="11">
        <f>SUM(L66:L66)</f>
        <v>0</v>
      </c>
      <c r="M67" s="11">
        <f>SUM(M66:M66)</f>
        <v>0</v>
      </c>
      <c r="N67" s="11">
        <f>SUM(N66:N66)</f>
        <v>0</v>
      </c>
      <c r="O67" s="103" t="s">
        <v>17</v>
      </c>
      <c r="P67" s="101">
        <f>SUM(P66:P66)</f>
        <v>0</v>
      </c>
      <c r="Q67" s="11">
        <f>SUM(Q66:Q66)</f>
        <v>0</v>
      </c>
      <c r="R67" s="11">
        <f>SUM(R66:R66)</f>
        <v>0</v>
      </c>
      <c r="S67" s="11">
        <f>SUM(S66:S66)</f>
        <v>0</v>
      </c>
      <c r="T67" s="11">
        <f>SUM(T66:T66)</f>
        <v>0</v>
      </c>
      <c r="U67" s="103" t="s">
        <v>17</v>
      </c>
      <c r="V67" s="101">
        <f>SUM(V66:V66)</f>
        <v>0</v>
      </c>
      <c r="W67" s="11">
        <f>SUM(W66:W66)</f>
        <v>0</v>
      </c>
      <c r="X67" s="11">
        <f>SUM(X66:X66)</f>
        <v>0</v>
      </c>
      <c r="Y67" s="11">
        <f>SUM(Y66:Y66)</f>
        <v>0</v>
      </c>
      <c r="Z67" s="11">
        <f>SUM(Z66:Z66)</f>
        <v>0</v>
      </c>
      <c r="AA67" s="103" t="s">
        <v>17</v>
      </c>
      <c r="AB67" s="101">
        <f>SUM(AB66:AB66)</f>
        <v>0</v>
      </c>
      <c r="AC67" s="11">
        <f>SUM(AC66:AC66)</f>
        <v>0</v>
      </c>
      <c r="AD67" s="11">
        <f>SUM(AD66:AD66)</f>
        <v>0</v>
      </c>
      <c r="AE67" s="11">
        <f>SUM(AE66:AE66)</f>
        <v>0</v>
      </c>
      <c r="AF67" s="11">
        <f>SUM(AF66:AF66)</f>
        <v>0</v>
      </c>
      <c r="AG67" s="103" t="s">
        <v>17</v>
      </c>
      <c r="AH67" s="101">
        <f>SUM(AH66:AH66)</f>
        <v>0</v>
      </c>
      <c r="AI67" s="11">
        <f>SUM(AI66:AI66)</f>
        <v>0</v>
      </c>
      <c r="AJ67" s="11">
        <f>SUM(AJ66:AJ66)</f>
        <v>0</v>
      </c>
      <c r="AK67" s="11">
        <f>SUM(AK66:AK66)</f>
        <v>0</v>
      </c>
      <c r="AL67" s="11">
        <f>SUM(AL66:AL66)</f>
        <v>0</v>
      </c>
      <c r="AM67" s="103" t="s">
        <v>17</v>
      </c>
      <c r="AN67" s="101">
        <f>SUM(AN66:AN66)</f>
        <v>0</v>
      </c>
      <c r="AO67" s="11">
        <f>SUM(AO66:AO66)</f>
        <v>0</v>
      </c>
      <c r="AP67" s="11">
        <f>SUM(AP66:AP66)</f>
        <v>0</v>
      </c>
      <c r="AQ67" s="11">
        <f>SUM(AQ66:AQ66)</f>
        <v>0</v>
      </c>
      <c r="AR67" s="11">
        <f>SUM(AR66:AR66)</f>
        <v>0</v>
      </c>
      <c r="AS67" s="103" t="s">
        <v>17</v>
      </c>
      <c r="AT67" s="101">
        <f>SUM(AT66:AT66)</f>
        <v>2</v>
      </c>
      <c r="AU67" s="11">
        <f>SUM(AU66:AU66)</f>
        <v>28</v>
      </c>
      <c r="AV67" s="11">
        <f>SUM(AV66:AV66)</f>
        <v>0</v>
      </c>
      <c r="AW67" s="11">
        <f>SUM(AW66:AW66)</f>
        <v>0</v>
      </c>
      <c r="AX67" s="11">
        <f>SUM(AX66:AX66)</f>
        <v>10</v>
      </c>
      <c r="AY67" s="109" t="s">
        <v>17</v>
      </c>
      <c r="AZ67" s="23">
        <f t="shared" ref="AZ67:BE67" si="298">SUM(AZ66:AZ66)</f>
        <v>2</v>
      </c>
      <c r="BA67" s="11">
        <f t="shared" si="298"/>
        <v>28</v>
      </c>
      <c r="BB67" s="11">
        <f t="shared" si="298"/>
        <v>0</v>
      </c>
      <c r="BC67" s="11">
        <f t="shared" si="298"/>
        <v>0</v>
      </c>
      <c r="BD67" s="11">
        <f t="shared" si="298"/>
        <v>10</v>
      </c>
      <c r="BE67" s="34">
        <f t="shared" si="298"/>
        <v>2</v>
      </c>
      <c r="BF67" s="351"/>
      <c r="BG67" s="173"/>
    </row>
    <row r="68" spans="1:59" ht="21.95" customHeight="1" thickBot="1">
      <c r="A68" s="12"/>
      <c r="B68" s="13"/>
      <c r="C68" s="85" t="s">
        <v>29</v>
      </c>
      <c r="D68" s="107">
        <f>D53+D64+D67</f>
        <v>16</v>
      </c>
      <c r="E68" s="86">
        <f>E53+E64+E67</f>
        <v>224</v>
      </c>
      <c r="F68" s="86">
        <f>F53+F64+F67</f>
        <v>15</v>
      </c>
      <c r="G68" s="86">
        <f>G53+G64+G67</f>
        <v>218</v>
      </c>
      <c r="H68" s="86">
        <f>H53+H67</f>
        <v>28</v>
      </c>
      <c r="I68" s="108" t="s">
        <v>17</v>
      </c>
      <c r="J68" s="107">
        <f>J53+J64+J67</f>
        <v>17</v>
      </c>
      <c r="K68" s="86">
        <f>K53+K64+K67</f>
        <v>238</v>
      </c>
      <c r="L68" s="86">
        <f>L53+L64+L67</f>
        <v>19</v>
      </c>
      <c r="M68" s="86">
        <f>M53+M64+M67</f>
        <v>276</v>
      </c>
      <c r="N68" s="86">
        <f>N53+N67</f>
        <v>29</v>
      </c>
      <c r="O68" s="108" t="s">
        <v>17</v>
      </c>
      <c r="P68" s="107">
        <f>P53+P64+P67</f>
        <v>13</v>
      </c>
      <c r="Q68" s="86">
        <f>Q53+Q64+Q67</f>
        <v>182</v>
      </c>
      <c r="R68" s="86">
        <f>R53+R64+R67</f>
        <v>21</v>
      </c>
      <c r="S68" s="86">
        <f>S53+S64+S67</f>
        <v>302</v>
      </c>
      <c r="T68" s="86">
        <f>T53+T67</f>
        <v>33</v>
      </c>
      <c r="U68" s="108" t="s">
        <v>17</v>
      </c>
      <c r="V68" s="107">
        <f>V53+V64+V67</f>
        <v>18</v>
      </c>
      <c r="W68" s="86">
        <f>W53+W64+W67</f>
        <v>252</v>
      </c>
      <c r="X68" s="86">
        <f>X53+X64+X67</f>
        <v>8</v>
      </c>
      <c r="Y68" s="86">
        <f>Y53+Y64+Y67</f>
        <v>112</v>
      </c>
      <c r="Z68" s="86">
        <f>Z53+Z67</f>
        <v>20</v>
      </c>
      <c r="AA68" s="108" t="s">
        <v>17</v>
      </c>
      <c r="AB68" s="107">
        <f>AB53+AB64+AB67</f>
        <v>3</v>
      </c>
      <c r="AC68" s="86">
        <f>AC53+AC64+AC67</f>
        <v>42</v>
      </c>
      <c r="AD68" s="86">
        <f>AD53+AD64+AD67</f>
        <v>5</v>
      </c>
      <c r="AE68" s="86">
        <f>AE53+AE64+AE67</f>
        <v>70</v>
      </c>
      <c r="AF68" s="86">
        <f>AF53+AF67</f>
        <v>5</v>
      </c>
      <c r="AG68" s="108" t="s">
        <v>17</v>
      </c>
      <c r="AH68" s="107">
        <f>AH53+AH64+AH67</f>
        <v>1</v>
      </c>
      <c r="AI68" s="86">
        <f>AI53+AI64+AI67</f>
        <v>14</v>
      </c>
      <c r="AJ68" s="86">
        <f>AJ53+AJ64+AJ67</f>
        <v>4</v>
      </c>
      <c r="AK68" s="86">
        <f>AK53+AK64+AK67</f>
        <v>56</v>
      </c>
      <c r="AL68" s="86">
        <f>AL53+AL67</f>
        <v>2</v>
      </c>
      <c r="AM68" s="108" t="s">
        <v>17</v>
      </c>
      <c r="AN68" s="107">
        <f>AN53+AN64+AN67</f>
        <v>0</v>
      </c>
      <c r="AO68" s="86">
        <f>AO53+AO64+AO67</f>
        <v>0</v>
      </c>
      <c r="AP68" s="86">
        <f>AP53+AP64+AP67</f>
        <v>3</v>
      </c>
      <c r="AQ68" s="86">
        <f>AQ53+AQ64+AQ67</f>
        <v>42</v>
      </c>
      <c r="AR68" s="86">
        <f>AR53+AR67</f>
        <v>0</v>
      </c>
      <c r="AS68" s="108" t="s">
        <v>17</v>
      </c>
      <c r="AT68" s="107">
        <f>AT53+AT64+AT67</f>
        <v>2</v>
      </c>
      <c r="AU68" s="86">
        <f>AU53+AU64+AU67</f>
        <v>28</v>
      </c>
      <c r="AV68" s="86">
        <f>AV53+AV64+AV67</f>
        <v>2</v>
      </c>
      <c r="AW68" s="86">
        <f>AW53+AW64+AW67</f>
        <v>28</v>
      </c>
      <c r="AX68" s="86">
        <f>AX53+AX67</f>
        <v>10</v>
      </c>
      <c r="AY68" s="110" t="s">
        <v>17</v>
      </c>
      <c r="AZ68" s="105">
        <f>AZ53+AZ64+AZ67</f>
        <v>70</v>
      </c>
      <c r="BA68" s="86">
        <f>BA53+BA64+BA67</f>
        <v>980</v>
      </c>
      <c r="BB68" s="86">
        <f>BB53+BB64+BB67</f>
        <v>77</v>
      </c>
      <c r="BC68" s="86">
        <f>BC53+BC64+BC67</f>
        <v>1096</v>
      </c>
      <c r="BD68" s="86">
        <f>BD53+BD67</f>
        <v>127</v>
      </c>
      <c r="BE68" s="87">
        <f>BE53+BE64+BE67</f>
        <v>147</v>
      </c>
      <c r="BF68" s="352"/>
      <c r="BG68" s="95"/>
    </row>
    <row r="69" spans="1:59" ht="15.75" customHeight="1" thickBot="1">
      <c r="A69" s="707"/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8"/>
      <c r="AD69" s="708"/>
      <c r="AE69" s="708"/>
      <c r="AF69" s="708"/>
      <c r="AG69" s="708"/>
      <c r="AH69" s="708"/>
      <c r="AI69" s="708"/>
      <c r="AJ69" s="708"/>
      <c r="AK69" s="708"/>
      <c r="AL69" s="708"/>
      <c r="AM69" s="708"/>
      <c r="AN69" s="708"/>
      <c r="AO69" s="708"/>
      <c r="AP69" s="708"/>
      <c r="AQ69" s="708"/>
      <c r="AR69" s="708"/>
      <c r="AS69" s="708"/>
      <c r="AT69" s="708"/>
      <c r="AU69" s="708"/>
      <c r="AV69" s="708"/>
      <c r="AW69" s="708"/>
      <c r="AX69" s="708"/>
      <c r="AY69" s="708"/>
      <c r="AZ69" s="708"/>
      <c r="BA69" s="708"/>
      <c r="BB69" s="708"/>
      <c r="BC69" s="708"/>
      <c r="BD69" s="708"/>
      <c r="BE69" s="709"/>
      <c r="BF69" s="351"/>
      <c r="BG69" s="173"/>
    </row>
    <row r="70" spans="1:59" s="15" customFormat="1" ht="15.75" customHeight="1" thickBot="1">
      <c r="A70" s="202"/>
      <c r="B70" s="174"/>
      <c r="C70" s="175" t="s">
        <v>49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735"/>
      <c r="Q70" s="735"/>
      <c r="R70" s="735"/>
      <c r="S70" s="735"/>
      <c r="T70" s="735"/>
      <c r="U70" s="735"/>
      <c r="V70" s="735"/>
      <c r="W70" s="735"/>
      <c r="X70" s="735"/>
      <c r="Y70" s="735"/>
      <c r="Z70" s="735"/>
      <c r="AA70" s="735"/>
      <c r="AB70" s="735"/>
      <c r="AC70" s="735"/>
      <c r="AD70" s="735"/>
      <c r="AE70" s="735"/>
      <c r="AF70" s="735"/>
      <c r="AG70" s="735"/>
      <c r="AH70" s="735"/>
      <c r="AI70" s="735"/>
      <c r="AJ70" s="735"/>
      <c r="AK70" s="735"/>
      <c r="AL70" s="735"/>
      <c r="AM70" s="735"/>
      <c r="AN70" s="735"/>
      <c r="AO70" s="735"/>
      <c r="AP70" s="735"/>
      <c r="AQ70" s="735"/>
      <c r="AR70" s="735"/>
      <c r="AS70" s="735"/>
      <c r="AT70" s="735"/>
      <c r="AU70" s="735"/>
      <c r="AV70" s="735"/>
      <c r="AW70" s="735"/>
      <c r="AX70" s="735"/>
      <c r="AY70" s="735"/>
      <c r="AZ70" s="177"/>
      <c r="BA70" s="178"/>
      <c r="BB70" s="178"/>
      <c r="BC70" s="178"/>
      <c r="BD70" s="178"/>
      <c r="BE70" s="179"/>
      <c r="BF70" s="351"/>
      <c r="BG70" s="173"/>
    </row>
    <row r="71" spans="1:59" s="15" customFormat="1" ht="15.75" customHeight="1">
      <c r="A71" s="290" t="s">
        <v>261</v>
      </c>
      <c r="B71" s="293" t="s">
        <v>19</v>
      </c>
      <c r="C71" s="294" t="s">
        <v>98</v>
      </c>
      <c r="D71" s="295">
        <v>1</v>
      </c>
      <c r="E71" s="203">
        <f>IF(D71*14=0,"",D71*14)</f>
        <v>14</v>
      </c>
      <c r="F71" s="296">
        <v>1</v>
      </c>
      <c r="G71" s="203">
        <f>IF(F71*14=0,"",F71*14)</f>
        <v>14</v>
      </c>
      <c r="H71" s="296">
        <v>3</v>
      </c>
      <c r="I71" s="297" t="s">
        <v>164</v>
      </c>
      <c r="J71" s="298"/>
      <c r="K71" s="203" t="str">
        <f>IF(J71*15=0,"",J71*15)</f>
        <v/>
      </c>
      <c r="L71" s="298"/>
      <c r="M71" s="203" t="str">
        <f>IF(L71*15=0,"",L71*15)</f>
        <v/>
      </c>
      <c r="N71" s="296"/>
      <c r="O71" s="299"/>
      <c r="P71" s="295"/>
      <c r="Q71" s="203" t="str">
        <f>IF(P71*15=0,"",P71*15)</f>
        <v/>
      </c>
      <c r="R71" s="296"/>
      <c r="S71" s="203" t="str">
        <f>IF(R71*15=0,"",R71*15)</f>
        <v/>
      </c>
      <c r="T71" s="296"/>
      <c r="U71" s="297"/>
      <c r="V71" s="298"/>
      <c r="W71" s="203" t="str">
        <f>IF(V71*15=0,"",V71*15)</f>
        <v/>
      </c>
      <c r="X71" s="298"/>
      <c r="Y71" s="203" t="str">
        <f>IF(X71*15=0,"",X71*15)</f>
        <v/>
      </c>
      <c r="Z71" s="296"/>
      <c r="AA71" s="297"/>
      <c r="AB71" s="204"/>
      <c r="AC71" s="203" t="str">
        <f>IF(AB71*14=0,"",AB71*14)</f>
        <v/>
      </c>
      <c r="AD71" s="204"/>
      <c r="AE71" s="203" t="str">
        <f>IF(AD71*14=0,"",AD71*14)</f>
        <v/>
      </c>
      <c r="AF71" s="204"/>
      <c r="AG71" s="205"/>
      <c r="AH71" s="298"/>
      <c r="AI71" s="203" t="str">
        <f>IF(AH71*15=0,"",AH71*15)</f>
        <v/>
      </c>
      <c r="AJ71" s="296"/>
      <c r="AK71" s="203" t="str">
        <f>IF(AJ71*15=0,"",AJ71*15)</f>
        <v/>
      </c>
      <c r="AL71" s="296"/>
      <c r="AM71" s="297"/>
      <c r="AN71" s="298"/>
      <c r="AO71" s="203" t="str">
        <f>IF(AN71*15=0,"",AN71*15)</f>
        <v/>
      </c>
      <c r="AP71" s="296"/>
      <c r="AQ71" s="203" t="str">
        <f>IF(AP71*15=0,"",AP71*15)</f>
        <v/>
      </c>
      <c r="AR71" s="296"/>
      <c r="AS71" s="297"/>
      <c r="AT71" s="298"/>
      <c r="AU71" s="203" t="str">
        <f>IF(AT71*15=0,"",AT71*15)</f>
        <v/>
      </c>
      <c r="AV71" s="296"/>
      <c r="AW71" s="203" t="str">
        <f>IF(AV71*15=0,"",AV71*15)</f>
        <v/>
      </c>
      <c r="AX71" s="296"/>
      <c r="AY71" s="300"/>
      <c r="AZ71" s="727"/>
      <c r="BA71" s="728"/>
      <c r="BB71" s="728"/>
      <c r="BC71" s="729"/>
      <c r="BD71" s="725"/>
      <c r="BE71" s="726"/>
      <c r="BF71" s="352" t="s">
        <v>284</v>
      </c>
      <c r="BG71" s="95" t="s">
        <v>263</v>
      </c>
    </row>
    <row r="72" spans="1:59" s="15" customFormat="1" ht="15.75" customHeight="1">
      <c r="A72" s="517" t="s">
        <v>267</v>
      </c>
      <c r="B72" s="542" t="s">
        <v>19</v>
      </c>
      <c r="C72" s="543" t="s">
        <v>262</v>
      </c>
      <c r="D72" s="534"/>
      <c r="E72" s="503" t="str">
        <f t="shared" ref="E72" si="299">IF(D72*15=0,"",D72*15)</f>
        <v/>
      </c>
      <c r="F72" s="535"/>
      <c r="G72" s="503" t="str">
        <f t="shared" ref="G72" si="300">IF(F72*15=0,"",F72*15)</f>
        <v/>
      </c>
      <c r="H72" s="535"/>
      <c r="I72" s="537"/>
      <c r="J72" s="506">
        <v>1</v>
      </c>
      <c r="K72" s="503">
        <f t="shared" ref="K72" si="301">IF(J72*14=0,"",J72*14)</f>
        <v>14</v>
      </c>
      <c r="L72" s="506">
        <v>1</v>
      </c>
      <c r="M72" s="503">
        <f t="shared" ref="M72" si="302">IF(L72*14=0,"",L72*14)</f>
        <v>14</v>
      </c>
      <c r="N72" s="506">
        <v>3</v>
      </c>
      <c r="O72" s="510" t="s">
        <v>164</v>
      </c>
      <c r="P72" s="534"/>
      <c r="Q72" s="503" t="str">
        <f t="shared" ref="Q72" si="303">IF(P72*15=0,"",P72*15)</f>
        <v/>
      </c>
      <c r="R72" s="535"/>
      <c r="S72" s="503" t="str">
        <f t="shared" ref="S72" si="304">IF(R72*15=0,"",R72*15)</f>
        <v/>
      </c>
      <c r="T72" s="535"/>
      <c r="U72" s="671"/>
      <c r="V72" s="389">
        <v>1</v>
      </c>
      <c r="W72" s="503">
        <f t="shared" ref="W72" si="305">IF(V72*14=0,"",V72*14)</f>
        <v>14</v>
      </c>
      <c r="X72" s="506">
        <v>1</v>
      </c>
      <c r="Y72" s="503">
        <f t="shared" ref="Y72" si="306">IF(X72*14=0,"",X72*14)</f>
        <v>14</v>
      </c>
      <c r="Z72" s="506">
        <v>3</v>
      </c>
      <c r="AA72" s="510" t="s">
        <v>164</v>
      </c>
      <c r="AB72" s="534"/>
      <c r="AC72" s="503" t="str">
        <f t="shared" ref="AC72" si="307">IF(AB72*15=0,"",AB72*15)</f>
        <v/>
      </c>
      <c r="AD72" s="535"/>
      <c r="AE72" s="503" t="str">
        <f t="shared" ref="AE72" si="308">IF(AD72*15=0,"",AD72*15)</f>
        <v/>
      </c>
      <c r="AF72" s="535"/>
      <c r="AG72" s="537"/>
      <c r="AH72" s="506">
        <v>1</v>
      </c>
      <c r="AI72" s="503">
        <f t="shared" ref="AI72" si="309">IF(AH72*14=0,"",AH72*14)</f>
        <v>14</v>
      </c>
      <c r="AJ72" s="506">
        <v>1</v>
      </c>
      <c r="AK72" s="503">
        <f t="shared" ref="AK72" si="310">IF(AJ72*14=0,"",AJ72*14)</f>
        <v>14</v>
      </c>
      <c r="AL72" s="506">
        <v>3</v>
      </c>
      <c r="AM72" s="510" t="s">
        <v>164</v>
      </c>
      <c r="AN72" s="506"/>
      <c r="AO72" s="503" t="str">
        <f t="shared" ref="AO72" si="311">IF(AN72*14=0,"",AN72*14)</f>
        <v/>
      </c>
      <c r="AP72" s="506"/>
      <c r="AQ72" s="503" t="str">
        <f t="shared" ref="AQ72" si="312">IF(AP72*14=0,"",AP72*14)</f>
        <v/>
      </c>
      <c r="AR72" s="506"/>
      <c r="AS72" s="510"/>
      <c r="AT72" s="544"/>
      <c r="AU72" s="503" t="str">
        <f t="shared" ref="AU72" si="313">IF(AT72*15=0,"",AT72*15)</f>
        <v/>
      </c>
      <c r="AV72" s="535"/>
      <c r="AW72" s="503" t="str">
        <f t="shared" ref="AW72" si="314">IF(AV72*15=0,"",AV72*15)</f>
        <v/>
      </c>
      <c r="AX72" s="535"/>
      <c r="AY72" s="545"/>
      <c r="AZ72" s="682"/>
      <c r="BA72" s="683"/>
      <c r="BB72" s="683"/>
      <c r="BC72" s="684"/>
      <c r="BD72" s="685"/>
      <c r="BE72" s="686"/>
      <c r="BF72" s="352" t="s">
        <v>284</v>
      </c>
      <c r="BG72" s="193" t="s">
        <v>416</v>
      </c>
    </row>
    <row r="73" spans="1:59" s="15" customFormat="1" ht="15.75" customHeight="1">
      <c r="A73" s="546" t="s">
        <v>266</v>
      </c>
      <c r="B73" s="547" t="s">
        <v>19</v>
      </c>
      <c r="C73" s="548" t="s">
        <v>264</v>
      </c>
      <c r="D73" s="534"/>
      <c r="E73" s="503" t="str">
        <f t="shared" ref="E73" si="315">IF(D73*15=0,"",D73*15)</f>
        <v/>
      </c>
      <c r="F73" s="535"/>
      <c r="G73" s="503" t="str">
        <f t="shared" ref="G73" si="316">IF(F73*15=0,"",F73*15)</f>
        <v/>
      </c>
      <c r="H73" s="535"/>
      <c r="I73" s="537"/>
      <c r="J73" s="506">
        <v>1</v>
      </c>
      <c r="K73" s="503">
        <f t="shared" ref="K73" si="317">IF(J73*14=0,"",J73*14)</f>
        <v>14</v>
      </c>
      <c r="L73" s="506">
        <v>1</v>
      </c>
      <c r="M73" s="503">
        <f t="shared" ref="M73" si="318">IF(L73*14=0,"",L73*14)</f>
        <v>14</v>
      </c>
      <c r="N73" s="506">
        <v>3</v>
      </c>
      <c r="O73" s="510" t="s">
        <v>164</v>
      </c>
      <c r="P73" s="534"/>
      <c r="Q73" s="503" t="str">
        <f t="shared" ref="Q73" si="319">IF(P73*15=0,"",P73*15)</f>
        <v/>
      </c>
      <c r="R73" s="535"/>
      <c r="S73" s="503" t="str">
        <f t="shared" ref="S73" si="320">IF(R73*15=0,"",R73*15)</f>
        <v/>
      </c>
      <c r="T73" s="535"/>
      <c r="U73" s="671"/>
      <c r="V73" s="389">
        <v>1</v>
      </c>
      <c r="W73" s="503">
        <f t="shared" ref="W73" si="321">IF(V73*14=0,"",V73*14)</f>
        <v>14</v>
      </c>
      <c r="X73" s="506">
        <v>1</v>
      </c>
      <c r="Y73" s="503">
        <f t="shared" ref="Y73" si="322">IF(X73*14=0,"",X73*14)</f>
        <v>14</v>
      </c>
      <c r="Z73" s="506">
        <v>3</v>
      </c>
      <c r="AA73" s="510" t="s">
        <v>164</v>
      </c>
      <c r="AB73" s="534"/>
      <c r="AC73" s="503" t="str">
        <f t="shared" ref="AC73" si="323">IF(AB73*15=0,"",AB73*15)</f>
        <v/>
      </c>
      <c r="AD73" s="535"/>
      <c r="AE73" s="503" t="str">
        <f t="shared" ref="AE73" si="324">IF(AD73*15=0,"",AD73*15)</f>
        <v/>
      </c>
      <c r="AF73" s="535"/>
      <c r="AG73" s="537"/>
      <c r="AH73" s="506">
        <v>1</v>
      </c>
      <c r="AI73" s="503">
        <f t="shared" ref="AI73" si="325">IF(AH73*14=0,"",AH73*14)</f>
        <v>14</v>
      </c>
      <c r="AJ73" s="506">
        <v>1</v>
      </c>
      <c r="AK73" s="503">
        <f t="shared" ref="AK73" si="326">IF(AJ73*14=0,"",AJ73*14)</f>
        <v>14</v>
      </c>
      <c r="AL73" s="506">
        <v>3</v>
      </c>
      <c r="AM73" s="510" t="s">
        <v>164</v>
      </c>
      <c r="AN73" s="506"/>
      <c r="AO73" s="503" t="str">
        <f t="shared" ref="AO73" si="327">IF(AN73*14=0,"",AN73*14)</f>
        <v/>
      </c>
      <c r="AP73" s="506"/>
      <c r="AQ73" s="503" t="str">
        <f t="shared" ref="AQ73" si="328">IF(AP73*14=0,"",AP73*14)</f>
        <v/>
      </c>
      <c r="AR73" s="506"/>
      <c r="AS73" s="510"/>
      <c r="AT73" s="544"/>
      <c r="AU73" s="503" t="str">
        <f t="shared" ref="AU73" si="329">IF(AT73*15=0,"",AT73*15)</f>
        <v/>
      </c>
      <c r="AV73" s="535"/>
      <c r="AW73" s="503" t="str">
        <f t="shared" ref="AW73" si="330">IF(AV73*15=0,"",AV73*15)</f>
        <v/>
      </c>
      <c r="AX73" s="535"/>
      <c r="AY73" s="545"/>
      <c r="AZ73" s="682"/>
      <c r="BA73" s="683"/>
      <c r="BB73" s="683"/>
      <c r="BC73" s="684"/>
      <c r="BD73" s="685"/>
      <c r="BE73" s="686"/>
      <c r="BF73" s="352" t="s">
        <v>284</v>
      </c>
      <c r="BG73" s="193" t="s">
        <v>416</v>
      </c>
    </row>
    <row r="74" spans="1:59" s="15" customFormat="1" ht="15.75" customHeight="1">
      <c r="A74" s="549" t="s">
        <v>559</v>
      </c>
      <c r="B74" s="550" t="s">
        <v>19</v>
      </c>
      <c r="C74" s="88" t="s">
        <v>560</v>
      </c>
      <c r="D74" s="551">
        <v>1</v>
      </c>
      <c r="E74" s="503">
        <f>IF(D74*14=0,"",D74*14)</f>
        <v>14</v>
      </c>
      <c r="F74" s="502">
        <v>1</v>
      </c>
      <c r="G74" s="503">
        <f>IF(F74*14=0,"",F74*14)</f>
        <v>14</v>
      </c>
      <c r="H74" s="502">
        <v>3</v>
      </c>
      <c r="I74" s="504" t="s">
        <v>117</v>
      </c>
      <c r="J74" s="505"/>
      <c r="K74" s="503" t="str">
        <f>IF(J74*14=0,"",J74*14)</f>
        <v/>
      </c>
      <c r="L74" s="506"/>
      <c r="M74" s="503" t="str">
        <f>IF(L74*14=0,"",L74*14)</f>
        <v/>
      </c>
      <c r="N74" s="506"/>
      <c r="O74" s="507"/>
      <c r="P74" s="506"/>
      <c r="Q74" s="503" t="str">
        <f>IF(P74*14=0,"",P74*14)</f>
        <v/>
      </c>
      <c r="R74" s="506"/>
      <c r="S74" s="503" t="str">
        <f>IF(R74*14=0,"",R74*14)</f>
        <v/>
      </c>
      <c r="T74" s="506"/>
      <c r="U74" s="508"/>
      <c r="V74" s="505"/>
      <c r="W74" s="503" t="str">
        <f>IF(V74*14=0,"",V74*14)</f>
        <v/>
      </c>
      <c r="X74" s="506"/>
      <c r="Y74" s="503" t="str">
        <f>IF(X74*14=0,"",X74*14)</f>
        <v/>
      </c>
      <c r="Z74" s="506"/>
      <c r="AA74" s="507"/>
      <c r="AB74" s="506"/>
      <c r="AC74" s="503" t="str">
        <f>IF(AB74*14=0,"",AB74*14)</f>
        <v/>
      </c>
      <c r="AD74" s="506"/>
      <c r="AE74" s="503" t="str">
        <f>IF(AD74*14=0,"",AD74*14)</f>
        <v/>
      </c>
      <c r="AF74" s="506"/>
      <c r="AG74" s="508"/>
      <c r="AH74" s="505"/>
      <c r="AI74" s="503" t="str">
        <f>IF(AH74*14=0,"",AH74*14)</f>
        <v/>
      </c>
      <c r="AJ74" s="506"/>
      <c r="AK74" s="503" t="str">
        <f>IF(AJ74*14=0,"",AJ74*14)</f>
        <v/>
      </c>
      <c r="AL74" s="506"/>
      <c r="AM74" s="507"/>
      <c r="AN74" s="505"/>
      <c r="AO74" s="503" t="str">
        <f>IF(AN74*14=0,"",AN74*14)</f>
        <v/>
      </c>
      <c r="AP74" s="509"/>
      <c r="AQ74" s="503" t="str">
        <f>IF(AP74*14=0,"",AP74*14)</f>
        <v/>
      </c>
      <c r="AR74" s="509"/>
      <c r="AS74" s="510"/>
      <c r="AT74" s="506"/>
      <c r="AU74" s="503" t="str">
        <f t="shared" ref="AU74" si="331">IF(AT74*14=0,"",AT74*14)</f>
        <v/>
      </c>
      <c r="AV74" s="506"/>
      <c r="AW74" s="503" t="str">
        <f>IF(AV74*14=0,"",AV74*14)</f>
        <v/>
      </c>
      <c r="AX74" s="506"/>
      <c r="AY74" s="510" t="s">
        <v>117</v>
      </c>
      <c r="AZ74" s="682"/>
      <c r="BA74" s="683"/>
      <c r="BB74" s="683"/>
      <c r="BC74" s="684"/>
      <c r="BD74" s="685"/>
      <c r="BE74" s="686"/>
      <c r="BF74" s="352" t="s">
        <v>288</v>
      </c>
      <c r="BG74" s="81" t="s">
        <v>561</v>
      </c>
    </row>
    <row r="75" spans="1:59" s="15" customFormat="1" ht="15.75" customHeight="1">
      <c r="A75" s="291" t="s">
        <v>337</v>
      </c>
      <c r="B75" s="292" t="s">
        <v>19</v>
      </c>
      <c r="C75" s="552" t="s">
        <v>96</v>
      </c>
      <c r="D75" s="553"/>
      <c r="E75" s="554" t="str">
        <f t="shared" ref="E75" si="332">IF(D75*14=0,"",D75*14)</f>
        <v/>
      </c>
      <c r="F75" s="555"/>
      <c r="G75" s="554" t="str">
        <f t="shared" ref="G75" si="333">IF(F75*14=0,"",F75*14)</f>
        <v/>
      </c>
      <c r="H75" s="555"/>
      <c r="I75" s="556"/>
      <c r="J75" s="557"/>
      <c r="K75" s="554" t="str">
        <f t="shared" ref="K75" si="334">IF(J75*14=0,"",J75*14)</f>
        <v/>
      </c>
      <c r="L75" s="557"/>
      <c r="M75" s="554" t="str">
        <f t="shared" ref="M75" si="335">IF(L75*14=0,"",L75*14)</f>
        <v/>
      </c>
      <c r="N75" s="557"/>
      <c r="O75" s="558"/>
      <c r="P75" s="557"/>
      <c r="Q75" s="554" t="str">
        <f t="shared" ref="Q75" si="336">IF(P75*14=0,"",P75*14)</f>
        <v/>
      </c>
      <c r="R75" s="557"/>
      <c r="S75" s="554" t="str">
        <f t="shared" ref="S75" si="337">IF(R75*14=0,"",R75*14)</f>
        <v/>
      </c>
      <c r="T75" s="557"/>
      <c r="U75" s="559"/>
      <c r="V75" s="560"/>
      <c r="W75" s="554" t="str">
        <f t="shared" ref="W75" si="338">IF(V75*14=0,"",V75*14)</f>
        <v/>
      </c>
      <c r="X75" s="557"/>
      <c r="Y75" s="554" t="str">
        <f t="shared" ref="Y75" si="339">IF(X75*14=0,"",X75*14)</f>
        <v/>
      </c>
      <c r="Z75" s="557"/>
      <c r="AA75" s="558"/>
      <c r="AB75" s="557">
        <v>1</v>
      </c>
      <c r="AC75" s="554">
        <f t="shared" ref="AC75:AC79" si="340">IF(AB75*14=0,"",AB75*14)</f>
        <v>14</v>
      </c>
      <c r="AD75" s="557">
        <v>1</v>
      </c>
      <c r="AE75" s="554">
        <f t="shared" ref="AE75:AE79" si="341">IF(AD75*14=0,"",AD75*14)</f>
        <v>14</v>
      </c>
      <c r="AF75" s="557">
        <v>3</v>
      </c>
      <c r="AG75" s="561" t="s">
        <v>117</v>
      </c>
      <c r="AH75" s="557"/>
      <c r="AI75" s="554" t="str">
        <f t="shared" ref="AI75" si="342">IF(AH75*14=0,"",AH75*14)</f>
        <v/>
      </c>
      <c r="AJ75" s="557"/>
      <c r="AK75" s="554" t="str">
        <f t="shared" ref="AK75" si="343">IF(AJ75*14=0,"",AJ75*14)</f>
        <v/>
      </c>
      <c r="AL75" s="557"/>
      <c r="AM75" s="558"/>
      <c r="AN75" s="560"/>
      <c r="AO75" s="554" t="str">
        <f t="shared" ref="AO75" si="344">IF(AN75*14=0,"",AN75*14)</f>
        <v/>
      </c>
      <c r="AP75" s="557"/>
      <c r="AQ75" s="554" t="str">
        <f t="shared" ref="AQ75" si="345">IF(AP75*14=0,"",AP75*14)</f>
        <v/>
      </c>
      <c r="AR75" s="557"/>
      <c r="AS75" s="558"/>
      <c r="AT75" s="557"/>
      <c r="AU75" s="554" t="str">
        <f t="shared" ref="AU75" si="346">IF(AT75*14=0,"",AT75*14)</f>
        <v/>
      </c>
      <c r="AV75" s="557"/>
      <c r="AW75" s="554" t="str">
        <f t="shared" ref="AW75" si="347">IF(AV75*14=0,"",AV75*14)</f>
        <v/>
      </c>
      <c r="AX75" s="557"/>
      <c r="AY75" s="557"/>
      <c r="AZ75" s="720"/>
      <c r="BA75" s="721"/>
      <c r="BB75" s="721"/>
      <c r="BC75" s="722"/>
      <c r="BD75" s="723"/>
      <c r="BE75" s="724"/>
      <c r="BF75" s="352" t="s">
        <v>265</v>
      </c>
      <c r="BG75" s="95" t="s">
        <v>324</v>
      </c>
    </row>
    <row r="76" spans="1:59" s="15" customFormat="1" ht="15.75" customHeight="1">
      <c r="A76" s="517" t="s">
        <v>338</v>
      </c>
      <c r="B76" s="562" t="s">
        <v>19</v>
      </c>
      <c r="C76" s="563" t="s">
        <v>97</v>
      </c>
      <c r="D76" s="564"/>
      <c r="E76" s="554" t="str">
        <f t="shared" ref="E76:E93" si="348">IF(D76*15=0,"",D76*15)</f>
        <v/>
      </c>
      <c r="F76" s="565"/>
      <c r="G76" s="554" t="str">
        <f t="shared" ref="G76:G93" si="349">IF(F76*15=0,"",F76*15)</f>
        <v/>
      </c>
      <c r="H76" s="565"/>
      <c r="I76" s="566"/>
      <c r="J76" s="564"/>
      <c r="K76" s="554" t="str">
        <f t="shared" ref="K76:K93" si="350">IF(J76*15=0,"",J76*15)</f>
        <v/>
      </c>
      <c r="L76" s="567"/>
      <c r="M76" s="554" t="str">
        <f t="shared" ref="M76:M93" si="351">IF(L76*15=0,"",L76*15)</f>
        <v/>
      </c>
      <c r="N76" s="565"/>
      <c r="O76" s="566"/>
      <c r="P76" s="564"/>
      <c r="Q76" s="554" t="str">
        <f t="shared" ref="Q76:Q92" si="352">IF(P76*15=0,"",P76*15)</f>
        <v/>
      </c>
      <c r="R76" s="565"/>
      <c r="S76" s="554" t="str">
        <f t="shared" ref="S76:S92" si="353">IF(R76*15=0,"",R76*15)</f>
        <v/>
      </c>
      <c r="T76" s="565"/>
      <c r="U76" s="566"/>
      <c r="V76" s="564"/>
      <c r="W76" s="554" t="str">
        <f t="shared" ref="W76:W92" si="354">IF(V76*15=0,"",V76*15)</f>
        <v/>
      </c>
      <c r="X76" s="567"/>
      <c r="Y76" s="554" t="str">
        <f t="shared" ref="Y76:Y92" si="355">IF(X76*15=0,"",X76*15)</f>
        <v/>
      </c>
      <c r="Z76" s="565"/>
      <c r="AA76" s="568"/>
      <c r="AB76" s="506">
        <v>1</v>
      </c>
      <c r="AC76" s="503">
        <f t="shared" si="340"/>
        <v>14</v>
      </c>
      <c r="AD76" s="506">
        <v>1</v>
      </c>
      <c r="AE76" s="503">
        <f t="shared" si="341"/>
        <v>14</v>
      </c>
      <c r="AF76" s="506">
        <v>3</v>
      </c>
      <c r="AG76" s="510" t="s">
        <v>117</v>
      </c>
      <c r="AH76" s="544"/>
      <c r="AI76" s="503" t="str">
        <f t="shared" ref="AI76:AI79" si="356">IF(AH76*15=0,"",AH76*15)</f>
        <v/>
      </c>
      <c r="AJ76" s="535"/>
      <c r="AK76" s="503" t="str">
        <f t="shared" ref="AK76:AK79" si="357">IF(AJ76*15=0,"",AJ76*15)</f>
        <v/>
      </c>
      <c r="AL76" s="535"/>
      <c r="AM76" s="537"/>
      <c r="AN76" s="544"/>
      <c r="AO76" s="503" t="str">
        <f t="shared" ref="AO76:AO83" si="358">IF(AN76*15=0,"",AN76*15)</f>
        <v/>
      </c>
      <c r="AP76" s="535"/>
      <c r="AQ76" s="503" t="str">
        <f t="shared" ref="AQ76:AQ83" si="359">IF(AP76*15=0,"",AP76*15)</f>
        <v/>
      </c>
      <c r="AR76" s="535"/>
      <c r="AS76" s="537"/>
      <c r="AT76" s="544"/>
      <c r="AU76" s="503" t="str">
        <f t="shared" ref="AU76:AU86" si="360">IF(AT76*15=0,"",AT76*15)</f>
        <v/>
      </c>
      <c r="AV76" s="535"/>
      <c r="AW76" s="503" t="str">
        <f t="shared" ref="AW76:AW86" si="361">IF(AV76*15=0,"",AV76*15)</f>
        <v/>
      </c>
      <c r="AX76" s="535"/>
      <c r="AY76" s="545"/>
      <c r="AZ76" s="732"/>
      <c r="BA76" s="733"/>
      <c r="BB76" s="733"/>
      <c r="BC76" s="734"/>
      <c r="BD76" s="730"/>
      <c r="BE76" s="731"/>
      <c r="BF76" s="352" t="s">
        <v>325</v>
      </c>
      <c r="BG76" s="95" t="s">
        <v>563</v>
      </c>
    </row>
    <row r="77" spans="1:59" s="15" customFormat="1" ht="15.75" customHeight="1">
      <c r="A77" s="517" t="s">
        <v>339</v>
      </c>
      <c r="B77" s="562" t="s">
        <v>19</v>
      </c>
      <c r="C77" s="563" t="s">
        <v>99</v>
      </c>
      <c r="D77" s="564"/>
      <c r="E77" s="554" t="str">
        <f t="shared" si="348"/>
        <v/>
      </c>
      <c r="F77" s="565"/>
      <c r="G77" s="554" t="str">
        <f t="shared" si="349"/>
        <v/>
      </c>
      <c r="H77" s="565"/>
      <c r="I77" s="566"/>
      <c r="J77" s="564"/>
      <c r="K77" s="554" t="str">
        <f t="shared" si="350"/>
        <v/>
      </c>
      <c r="L77" s="567"/>
      <c r="M77" s="554" t="str">
        <f t="shared" si="351"/>
        <v/>
      </c>
      <c r="N77" s="565"/>
      <c r="O77" s="566"/>
      <c r="P77" s="564"/>
      <c r="Q77" s="554" t="str">
        <f t="shared" si="352"/>
        <v/>
      </c>
      <c r="R77" s="565"/>
      <c r="S77" s="554" t="str">
        <f t="shared" si="353"/>
        <v/>
      </c>
      <c r="T77" s="565"/>
      <c r="U77" s="566"/>
      <c r="V77" s="564"/>
      <c r="W77" s="554" t="str">
        <f t="shared" si="354"/>
        <v/>
      </c>
      <c r="X77" s="567"/>
      <c r="Y77" s="554" t="str">
        <f t="shared" si="355"/>
        <v/>
      </c>
      <c r="Z77" s="565"/>
      <c r="AA77" s="568"/>
      <c r="AB77" s="506">
        <v>1</v>
      </c>
      <c r="AC77" s="503">
        <f t="shared" si="340"/>
        <v>14</v>
      </c>
      <c r="AD77" s="506">
        <v>1</v>
      </c>
      <c r="AE77" s="503">
        <f t="shared" si="341"/>
        <v>14</v>
      </c>
      <c r="AF77" s="506">
        <v>3</v>
      </c>
      <c r="AG77" s="510" t="s">
        <v>117</v>
      </c>
      <c r="AH77" s="544"/>
      <c r="AI77" s="503" t="str">
        <f t="shared" si="356"/>
        <v/>
      </c>
      <c r="AJ77" s="535"/>
      <c r="AK77" s="503" t="str">
        <f t="shared" si="357"/>
        <v/>
      </c>
      <c r="AL77" s="535"/>
      <c r="AM77" s="537"/>
      <c r="AN77" s="544"/>
      <c r="AO77" s="503" t="str">
        <f t="shared" si="358"/>
        <v/>
      </c>
      <c r="AP77" s="535"/>
      <c r="AQ77" s="503" t="str">
        <f t="shared" si="359"/>
        <v/>
      </c>
      <c r="AR77" s="535"/>
      <c r="AS77" s="537"/>
      <c r="AT77" s="544"/>
      <c r="AU77" s="503" t="str">
        <f t="shared" si="360"/>
        <v/>
      </c>
      <c r="AV77" s="535"/>
      <c r="AW77" s="503" t="str">
        <f t="shared" si="361"/>
        <v/>
      </c>
      <c r="AX77" s="535"/>
      <c r="AY77" s="545"/>
      <c r="AZ77" s="705"/>
      <c r="BA77" s="705"/>
      <c r="BB77" s="705"/>
      <c r="BC77" s="705"/>
      <c r="BD77" s="706"/>
      <c r="BE77" s="706"/>
      <c r="BF77" s="352" t="s">
        <v>357</v>
      </c>
      <c r="BG77" s="95" t="s">
        <v>418</v>
      </c>
    </row>
    <row r="78" spans="1:59" s="15" customFormat="1" ht="15.75" customHeight="1">
      <c r="A78" s="517" t="s">
        <v>340</v>
      </c>
      <c r="B78" s="562" t="s">
        <v>19</v>
      </c>
      <c r="C78" s="563" t="s">
        <v>100</v>
      </c>
      <c r="D78" s="564"/>
      <c r="E78" s="554" t="str">
        <f t="shared" si="348"/>
        <v/>
      </c>
      <c r="F78" s="565"/>
      <c r="G78" s="554" t="str">
        <f t="shared" si="349"/>
        <v/>
      </c>
      <c r="H78" s="565"/>
      <c r="I78" s="566"/>
      <c r="J78" s="564"/>
      <c r="K78" s="554" t="str">
        <f t="shared" si="350"/>
        <v/>
      </c>
      <c r="L78" s="567"/>
      <c r="M78" s="554" t="str">
        <f t="shared" si="351"/>
        <v/>
      </c>
      <c r="N78" s="565"/>
      <c r="O78" s="566"/>
      <c r="P78" s="564"/>
      <c r="Q78" s="554" t="str">
        <f t="shared" si="352"/>
        <v/>
      </c>
      <c r="R78" s="565"/>
      <c r="S78" s="554" t="str">
        <f t="shared" si="353"/>
        <v/>
      </c>
      <c r="T78" s="565"/>
      <c r="U78" s="566"/>
      <c r="V78" s="564"/>
      <c r="W78" s="554" t="str">
        <f t="shared" si="354"/>
        <v/>
      </c>
      <c r="X78" s="567"/>
      <c r="Y78" s="554" t="str">
        <f t="shared" si="355"/>
        <v/>
      </c>
      <c r="Z78" s="565"/>
      <c r="AA78" s="568"/>
      <c r="AB78" s="506">
        <v>1</v>
      </c>
      <c r="AC78" s="503">
        <f t="shared" si="340"/>
        <v>14</v>
      </c>
      <c r="AD78" s="506">
        <v>1</v>
      </c>
      <c r="AE78" s="503">
        <f t="shared" si="341"/>
        <v>14</v>
      </c>
      <c r="AF78" s="506">
        <v>3</v>
      </c>
      <c r="AG78" s="510" t="s">
        <v>117</v>
      </c>
      <c r="AH78" s="544"/>
      <c r="AI78" s="503" t="str">
        <f t="shared" si="356"/>
        <v/>
      </c>
      <c r="AJ78" s="535"/>
      <c r="AK78" s="503" t="str">
        <f t="shared" si="357"/>
        <v/>
      </c>
      <c r="AL78" s="535"/>
      <c r="AM78" s="537"/>
      <c r="AN78" s="544"/>
      <c r="AO78" s="503" t="str">
        <f t="shared" si="358"/>
        <v/>
      </c>
      <c r="AP78" s="535"/>
      <c r="AQ78" s="503" t="str">
        <f t="shared" si="359"/>
        <v/>
      </c>
      <c r="AR78" s="535"/>
      <c r="AS78" s="537"/>
      <c r="AT78" s="544"/>
      <c r="AU78" s="503" t="str">
        <f t="shared" si="360"/>
        <v/>
      </c>
      <c r="AV78" s="535"/>
      <c r="AW78" s="503" t="str">
        <f t="shared" si="361"/>
        <v/>
      </c>
      <c r="AX78" s="535"/>
      <c r="AY78" s="545"/>
      <c r="AZ78" s="682"/>
      <c r="BA78" s="683"/>
      <c r="BB78" s="683"/>
      <c r="BC78" s="684"/>
      <c r="BD78" s="685"/>
      <c r="BE78" s="686"/>
      <c r="BF78" s="352" t="s">
        <v>325</v>
      </c>
      <c r="BG78" s="193" t="s">
        <v>419</v>
      </c>
    </row>
    <row r="79" spans="1:59" s="15" customFormat="1" ht="15.75" customHeight="1">
      <c r="A79" s="517" t="s">
        <v>341</v>
      </c>
      <c r="B79" s="562" t="s">
        <v>19</v>
      </c>
      <c r="C79" s="563" t="s">
        <v>101</v>
      </c>
      <c r="D79" s="564"/>
      <c r="E79" s="503" t="str">
        <f t="shared" si="348"/>
        <v/>
      </c>
      <c r="F79" s="565"/>
      <c r="G79" s="503" t="str">
        <f t="shared" si="349"/>
        <v/>
      </c>
      <c r="H79" s="565"/>
      <c r="I79" s="566"/>
      <c r="J79" s="564"/>
      <c r="K79" s="503" t="str">
        <f t="shared" si="350"/>
        <v/>
      </c>
      <c r="L79" s="567"/>
      <c r="M79" s="503" t="str">
        <f t="shared" si="351"/>
        <v/>
      </c>
      <c r="N79" s="565"/>
      <c r="O79" s="566"/>
      <c r="P79" s="564"/>
      <c r="Q79" s="503" t="str">
        <f t="shared" si="352"/>
        <v/>
      </c>
      <c r="R79" s="565"/>
      <c r="S79" s="503" t="str">
        <f t="shared" si="353"/>
        <v/>
      </c>
      <c r="T79" s="565"/>
      <c r="U79" s="566"/>
      <c r="V79" s="564"/>
      <c r="W79" s="503" t="str">
        <f t="shared" si="354"/>
        <v/>
      </c>
      <c r="X79" s="567"/>
      <c r="Y79" s="503" t="str">
        <f t="shared" si="355"/>
        <v/>
      </c>
      <c r="Z79" s="565"/>
      <c r="AA79" s="568"/>
      <c r="AB79" s="506">
        <v>1</v>
      </c>
      <c r="AC79" s="503">
        <f t="shared" si="340"/>
        <v>14</v>
      </c>
      <c r="AD79" s="506">
        <v>1</v>
      </c>
      <c r="AE79" s="503">
        <f t="shared" si="341"/>
        <v>14</v>
      </c>
      <c r="AF79" s="506">
        <v>3</v>
      </c>
      <c r="AG79" s="510" t="s">
        <v>117</v>
      </c>
      <c r="AH79" s="544"/>
      <c r="AI79" s="503" t="str">
        <f t="shared" si="356"/>
        <v/>
      </c>
      <c r="AJ79" s="535"/>
      <c r="AK79" s="503" t="str">
        <f t="shared" si="357"/>
        <v/>
      </c>
      <c r="AL79" s="535"/>
      <c r="AM79" s="537"/>
      <c r="AN79" s="544"/>
      <c r="AO79" s="503" t="str">
        <f t="shared" si="358"/>
        <v/>
      </c>
      <c r="AP79" s="535"/>
      <c r="AQ79" s="503" t="str">
        <f t="shared" si="359"/>
        <v/>
      </c>
      <c r="AR79" s="535"/>
      <c r="AS79" s="537"/>
      <c r="AT79" s="544"/>
      <c r="AU79" s="503" t="str">
        <f t="shared" si="360"/>
        <v/>
      </c>
      <c r="AV79" s="535"/>
      <c r="AW79" s="503" t="str">
        <f t="shared" si="361"/>
        <v/>
      </c>
      <c r="AX79" s="535"/>
      <c r="AY79" s="545"/>
      <c r="AZ79" s="682"/>
      <c r="BA79" s="683"/>
      <c r="BB79" s="683"/>
      <c r="BC79" s="684"/>
      <c r="BD79" s="685"/>
      <c r="BE79" s="686"/>
      <c r="BF79" s="352" t="s">
        <v>325</v>
      </c>
      <c r="BG79" s="193" t="s">
        <v>419</v>
      </c>
    </row>
    <row r="80" spans="1:59" s="15" customFormat="1" ht="15.75" customHeight="1">
      <c r="A80" s="517" t="s">
        <v>342</v>
      </c>
      <c r="B80" s="562" t="s">
        <v>19</v>
      </c>
      <c r="C80" s="563" t="s">
        <v>102</v>
      </c>
      <c r="D80" s="564"/>
      <c r="E80" s="503" t="str">
        <f t="shared" si="348"/>
        <v/>
      </c>
      <c r="F80" s="565"/>
      <c r="G80" s="503" t="str">
        <f t="shared" si="349"/>
        <v/>
      </c>
      <c r="H80" s="565"/>
      <c r="I80" s="566"/>
      <c r="J80" s="564"/>
      <c r="K80" s="503" t="str">
        <f t="shared" si="350"/>
        <v/>
      </c>
      <c r="L80" s="567"/>
      <c r="M80" s="503" t="str">
        <f t="shared" si="351"/>
        <v/>
      </c>
      <c r="N80" s="565"/>
      <c r="O80" s="566"/>
      <c r="P80" s="564"/>
      <c r="Q80" s="503" t="str">
        <f>IF(P80*15=0,"",P80*15)</f>
        <v/>
      </c>
      <c r="R80" s="565"/>
      <c r="S80" s="503" t="str">
        <f>IF(R80*15=0,"",R80*15)</f>
        <v/>
      </c>
      <c r="T80" s="565"/>
      <c r="U80" s="566"/>
      <c r="V80" s="564"/>
      <c r="W80" s="503" t="str">
        <f>IF(V80*15=0,"",V80*15)</f>
        <v/>
      </c>
      <c r="X80" s="567"/>
      <c r="Y80" s="503" t="str">
        <f>IF(X80*15=0,"",X80*15)</f>
        <v/>
      </c>
      <c r="Z80" s="565"/>
      <c r="AA80" s="568"/>
      <c r="AB80" s="534"/>
      <c r="AC80" s="503" t="str">
        <f t="shared" ref="AC80:AC93" si="362">IF(AB80*15=0,"",AB80*15)</f>
        <v/>
      </c>
      <c r="AD80" s="535"/>
      <c r="AE80" s="503" t="str">
        <f t="shared" ref="AE80:AE93" si="363">IF(AD80*15=0,"",AD80*15)</f>
        <v/>
      </c>
      <c r="AF80" s="535"/>
      <c r="AG80" s="510"/>
      <c r="AH80" s="506">
        <v>1</v>
      </c>
      <c r="AI80" s="503">
        <f t="shared" ref="AI80:AI83" si="364">IF(AH80*14=0,"",AH80*14)</f>
        <v>14</v>
      </c>
      <c r="AJ80" s="506">
        <v>1</v>
      </c>
      <c r="AK80" s="503">
        <f t="shared" ref="AK80:AK83" si="365">IF(AJ80*14=0,"",AJ80*14)</f>
        <v>14</v>
      </c>
      <c r="AL80" s="506">
        <v>3</v>
      </c>
      <c r="AM80" s="510" t="s">
        <v>117</v>
      </c>
      <c r="AN80" s="544"/>
      <c r="AO80" s="503" t="str">
        <f t="shared" si="358"/>
        <v/>
      </c>
      <c r="AP80" s="535"/>
      <c r="AQ80" s="503" t="str">
        <f t="shared" si="359"/>
        <v/>
      </c>
      <c r="AR80" s="535"/>
      <c r="AS80" s="537"/>
      <c r="AT80" s="544"/>
      <c r="AU80" s="503" t="str">
        <f t="shared" si="360"/>
        <v/>
      </c>
      <c r="AV80" s="535"/>
      <c r="AW80" s="503" t="str">
        <f t="shared" si="361"/>
        <v/>
      </c>
      <c r="AX80" s="535"/>
      <c r="AY80" s="545"/>
      <c r="AZ80" s="682"/>
      <c r="BA80" s="683"/>
      <c r="BB80" s="683"/>
      <c r="BC80" s="684"/>
      <c r="BD80" s="685"/>
      <c r="BE80" s="686"/>
      <c r="BF80" s="352" t="s">
        <v>265</v>
      </c>
      <c r="BG80" s="193" t="s">
        <v>329</v>
      </c>
    </row>
    <row r="81" spans="1:59" s="15" customFormat="1" ht="16.5">
      <c r="A81" s="517" t="s">
        <v>343</v>
      </c>
      <c r="B81" s="562" t="s">
        <v>19</v>
      </c>
      <c r="C81" s="563" t="s">
        <v>103</v>
      </c>
      <c r="D81" s="564"/>
      <c r="E81" s="503" t="str">
        <f t="shared" si="348"/>
        <v/>
      </c>
      <c r="F81" s="565"/>
      <c r="G81" s="503" t="str">
        <f t="shared" si="349"/>
        <v/>
      </c>
      <c r="H81" s="565"/>
      <c r="I81" s="566"/>
      <c r="J81" s="564"/>
      <c r="K81" s="503" t="str">
        <f t="shared" si="350"/>
        <v/>
      </c>
      <c r="L81" s="567"/>
      <c r="M81" s="503" t="str">
        <f t="shared" si="351"/>
        <v/>
      </c>
      <c r="N81" s="565"/>
      <c r="O81" s="566"/>
      <c r="P81" s="564"/>
      <c r="Q81" s="503" t="str">
        <f t="shared" si="352"/>
        <v/>
      </c>
      <c r="R81" s="565"/>
      <c r="S81" s="503" t="str">
        <f t="shared" si="353"/>
        <v/>
      </c>
      <c r="T81" s="565"/>
      <c r="U81" s="566"/>
      <c r="V81" s="564"/>
      <c r="W81" s="503" t="str">
        <f t="shared" si="354"/>
        <v/>
      </c>
      <c r="X81" s="567"/>
      <c r="Y81" s="503" t="str">
        <f t="shared" si="355"/>
        <v/>
      </c>
      <c r="Z81" s="565"/>
      <c r="AA81" s="568"/>
      <c r="AB81" s="534"/>
      <c r="AC81" s="503" t="str">
        <f t="shared" si="362"/>
        <v/>
      </c>
      <c r="AD81" s="535"/>
      <c r="AE81" s="503" t="str">
        <f t="shared" si="363"/>
        <v/>
      </c>
      <c r="AF81" s="535"/>
      <c r="AG81" s="537"/>
      <c r="AH81" s="506">
        <v>1</v>
      </c>
      <c r="AI81" s="503">
        <f t="shared" si="364"/>
        <v>14</v>
      </c>
      <c r="AJ81" s="506">
        <v>1</v>
      </c>
      <c r="AK81" s="503">
        <f t="shared" si="365"/>
        <v>14</v>
      </c>
      <c r="AL81" s="506">
        <v>3</v>
      </c>
      <c r="AM81" s="510" t="s">
        <v>117</v>
      </c>
      <c r="AN81" s="544"/>
      <c r="AO81" s="503" t="str">
        <f t="shared" si="358"/>
        <v/>
      </c>
      <c r="AP81" s="535"/>
      <c r="AQ81" s="503" t="str">
        <f t="shared" si="359"/>
        <v/>
      </c>
      <c r="AR81" s="535"/>
      <c r="AS81" s="537"/>
      <c r="AT81" s="544"/>
      <c r="AU81" s="503" t="str">
        <f t="shared" si="360"/>
        <v/>
      </c>
      <c r="AV81" s="535"/>
      <c r="AW81" s="503" t="str">
        <f t="shared" si="361"/>
        <v/>
      </c>
      <c r="AX81" s="535"/>
      <c r="AY81" s="545"/>
      <c r="AZ81" s="682"/>
      <c r="BA81" s="683"/>
      <c r="BB81" s="683"/>
      <c r="BC81" s="684"/>
      <c r="BD81" s="685"/>
      <c r="BE81" s="686"/>
      <c r="BF81" s="352" t="s">
        <v>265</v>
      </c>
      <c r="BG81" s="193" t="s">
        <v>420</v>
      </c>
    </row>
    <row r="82" spans="1:59" s="15" customFormat="1" ht="16.5">
      <c r="A82" s="517" t="s">
        <v>344</v>
      </c>
      <c r="B82" s="569" t="s">
        <v>19</v>
      </c>
      <c r="C82" s="563" t="s">
        <v>104</v>
      </c>
      <c r="D82" s="564"/>
      <c r="E82" s="503" t="str">
        <f t="shared" si="348"/>
        <v/>
      </c>
      <c r="F82" s="565"/>
      <c r="G82" s="503" t="str">
        <f t="shared" si="349"/>
        <v/>
      </c>
      <c r="H82" s="565"/>
      <c r="I82" s="566"/>
      <c r="J82" s="564"/>
      <c r="K82" s="503" t="str">
        <f t="shared" si="350"/>
        <v/>
      </c>
      <c r="L82" s="567"/>
      <c r="M82" s="503" t="str">
        <f t="shared" si="351"/>
        <v/>
      </c>
      <c r="N82" s="565"/>
      <c r="O82" s="566"/>
      <c r="P82" s="564"/>
      <c r="Q82" s="503" t="str">
        <f>IF(P82*15=0,"",P82*15)</f>
        <v/>
      </c>
      <c r="R82" s="565"/>
      <c r="S82" s="503" t="str">
        <f>IF(R82*15=0,"",R82*15)</f>
        <v/>
      </c>
      <c r="T82" s="565"/>
      <c r="U82" s="566"/>
      <c r="V82" s="564"/>
      <c r="W82" s="503" t="str">
        <f>IF(V82*15=0,"",V82*15)</f>
        <v/>
      </c>
      <c r="X82" s="567"/>
      <c r="Y82" s="503" t="str">
        <f>IF(X82*15=0,"",X82*15)</f>
        <v/>
      </c>
      <c r="Z82" s="565"/>
      <c r="AA82" s="568"/>
      <c r="AB82" s="570"/>
      <c r="AC82" s="571" t="str">
        <f t="shared" si="362"/>
        <v/>
      </c>
      <c r="AD82" s="572"/>
      <c r="AE82" s="571" t="str">
        <f t="shared" si="363"/>
        <v/>
      </c>
      <c r="AF82" s="572"/>
      <c r="AG82" s="573"/>
      <c r="AH82" s="506">
        <v>1</v>
      </c>
      <c r="AI82" s="503">
        <f t="shared" si="364"/>
        <v>14</v>
      </c>
      <c r="AJ82" s="506">
        <v>1</v>
      </c>
      <c r="AK82" s="503">
        <f t="shared" si="365"/>
        <v>14</v>
      </c>
      <c r="AL82" s="506">
        <v>3</v>
      </c>
      <c r="AM82" s="510" t="s">
        <v>117</v>
      </c>
      <c r="AN82" s="574"/>
      <c r="AO82" s="571" t="str">
        <f t="shared" si="358"/>
        <v/>
      </c>
      <c r="AP82" s="572"/>
      <c r="AQ82" s="571" t="str">
        <f t="shared" si="359"/>
        <v/>
      </c>
      <c r="AR82" s="572"/>
      <c r="AS82" s="573"/>
      <c r="AT82" s="574"/>
      <c r="AU82" s="571" t="str">
        <f t="shared" si="360"/>
        <v/>
      </c>
      <c r="AV82" s="572"/>
      <c r="AW82" s="571" t="str">
        <f t="shared" si="361"/>
        <v/>
      </c>
      <c r="AX82" s="572"/>
      <c r="AY82" s="575"/>
      <c r="AZ82" s="682"/>
      <c r="BA82" s="683"/>
      <c r="BB82" s="683"/>
      <c r="BC82" s="684"/>
      <c r="BD82" s="685"/>
      <c r="BE82" s="686"/>
      <c r="BF82" s="352" t="s">
        <v>357</v>
      </c>
      <c r="BG82" s="193" t="s">
        <v>421</v>
      </c>
    </row>
    <row r="83" spans="1:59" s="15" customFormat="1" ht="15.75" customHeight="1">
      <c r="A83" s="517" t="s">
        <v>345</v>
      </c>
      <c r="B83" s="562" t="s">
        <v>19</v>
      </c>
      <c r="C83" s="563" t="s">
        <v>105</v>
      </c>
      <c r="D83" s="564"/>
      <c r="E83" s="503" t="str">
        <f t="shared" si="348"/>
        <v/>
      </c>
      <c r="F83" s="565"/>
      <c r="G83" s="503" t="str">
        <f t="shared" si="349"/>
        <v/>
      </c>
      <c r="H83" s="565"/>
      <c r="I83" s="566"/>
      <c r="J83" s="564"/>
      <c r="K83" s="503" t="str">
        <f t="shared" si="350"/>
        <v/>
      </c>
      <c r="L83" s="567"/>
      <c r="M83" s="503" t="str">
        <f t="shared" si="351"/>
        <v/>
      </c>
      <c r="N83" s="565"/>
      <c r="O83" s="566"/>
      <c r="P83" s="564"/>
      <c r="Q83" s="503" t="str">
        <f>IF(P83*15=0,"",P83*15)</f>
        <v/>
      </c>
      <c r="R83" s="565"/>
      <c r="S83" s="503" t="str">
        <f>IF(R83*15=0,"",R83*15)</f>
        <v/>
      </c>
      <c r="T83" s="565"/>
      <c r="U83" s="566"/>
      <c r="V83" s="564"/>
      <c r="W83" s="503" t="str">
        <f>IF(V83*15=0,"",V83*15)</f>
        <v/>
      </c>
      <c r="X83" s="567"/>
      <c r="Y83" s="503" t="str">
        <f>IF(X83*15=0,"",X83*15)</f>
        <v/>
      </c>
      <c r="Z83" s="565"/>
      <c r="AA83" s="568"/>
      <c r="AB83" s="534"/>
      <c r="AC83" s="503" t="str">
        <f t="shared" si="362"/>
        <v/>
      </c>
      <c r="AD83" s="535"/>
      <c r="AE83" s="503" t="str">
        <f t="shared" si="363"/>
        <v/>
      </c>
      <c r="AF83" s="535"/>
      <c r="AG83" s="537"/>
      <c r="AH83" s="506">
        <v>1</v>
      </c>
      <c r="AI83" s="503">
        <f t="shared" si="364"/>
        <v>14</v>
      </c>
      <c r="AJ83" s="506">
        <v>1</v>
      </c>
      <c r="AK83" s="503">
        <f t="shared" si="365"/>
        <v>14</v>
      </c>
      <c r="AL83" s="506">
        <v>3</v>
      </c>
      <c r="AM83" s="510" t="s">
        <v>117</v>
      </c>
      <c r="AN83" s="544"/>
      <c r="AO83" s="503" t="str">
        <f t="shared" si="358"/>
        <v/>
      </c>
      <c r="AP83" s="535"/>
      <c r="AQ83" s="503" t="str">
        <f t="shared" si="359"/>
        <v/>
      </c>
      <c r="AR83" s="535"/>
      <c r="AS83" s="537"/>
      <c r="AT83" s="544"/>
      <c r="AU83" s="503" t="str">
        <f t="shared" si="360"/>
        <v/>
      </c>
      <c r="AV83" s="535"/>
      <c r="AW83" s="503" t="str">
        <f t="shared" si="361"/>
        <v/>
      </c>
      <c r="AX83" s="535"/>
      <c r="AY83" s="545"/>
      <c r="AZ83" s="682"/>
      <c r="BA83" s="683"/>
      <c r="BB83" s="683"/>
      <c r="BC83" s="684"/>
      <c r="BD83" s="685"/>
      <c r="BE83" s="686"/>
      <c r="BF83" s="352" t="s">
        <v>357</v>
      </c>
      <c r="BG83" s="193" t="s">
        <v>422</v>
      </c>
    </row>
    <row r="84" spans="1:59" s="15" customFormat="1" ht="15.75" customHeight="1">
      <c r="A84" s="517" t="s">
        <v>346</v>
      </c>
      <c r="B84" s="550" t="s">
        <v>19</v>
      </c>
      <c r="C84" s="563" t="s">
        <v>106</v>
      </c>
      <c r="D84" s="564"/>
      <c r="E84" s="503" t="str">
        <f t="shared" si="348"/>
        <v/>
      </c>
      <c r="F84" s="565"/>
      <c r="G84" s="503" t="str">
        <f t="shared" si="349"/>
        <v/>
      </c>
      <c r="H84" s="565"/>
      <c r="I84" s="566"/>
      <c r="J84" s="564"/>
      <c r="K84" s="503" t="str">
        <f t="shared" si="350"/>
        <v/>
      </c>
      <c r="L84" s="567"/>
      <c r="M84" s="503" t="str">
        <f t="shared" si="351"/>
        <v/>
      </c>
      <c r="N84" s="565"/>
      <c r="O84" s="566"/>
      <c r="P84" s="564"/>
      <c r="Q84" s="503" t="str">
        <f t="shared" si="352"/>
        <v/>
      </c>
      <c r="R84" s="565"/>
      <c r="S84" s="503" t="str">
        <f t="shared" si="353"/>
        <v/>
      </c>
      <c r="T84" s="565"/>
      <c r="U84" s="566"/>
      <c r="V84" s="564"/>
      <c r="W84" s="503" t="str">
        <f t="shared" si="354"/>
        <v/>
      </c>
      <c r="X84" s="567"/>
      <c r="Y84" s="503" t="str">
        <f t="shared" si="355"/>
        <v/>
      </c>
      <c r="Z84" s="565"/>
      <c r="AA84" s="568"/>
      <c r="AB84" s="534"/>
      <c r="AC84" s="503" t="str">
        <f t="shared" si="362"/>
        <v/>
      </c>
      <c r="AD84" s="535"/>
      <c r="AE84" s="503" t="str">
        <f t="shared" si="363"/>
        <v/>
      </c>
      <c r="AF84" s="535"/>
      <c r="AG84" s="537"/>
      <c r="AH84" s="544"/>
      <c r="AI84" s="503" t="str">
        <f t="shared" ref="AI84:AI93" si="366">IF(AH84*15=0,"",AH84*15)</f>
        <v/>
      </c>
      <c r="AJ84" s="535"/>
      <c r="AK84" s="503" t="str">
        <f t="shared" ref="AK84:AK93" si="367">IF(AJ84*15=0,"",AJ84*15)</f>
        <v/>
      </c>
      <c r="AL84" s="535"/>
      <c r="AM84" s="537"/>
      <c r="AN84" s="506">
        <v>1</v>
      </c>
      <c r="AO84" s="503">
        <f t="shared" ref="AO84:AO88" si="368">IF(AN84*14=0,"",AN84*14)</f>
        <v>14</v>
      </c>
      <c r="AP84" s="506">
        <v>1</v>
      </c>
      <c r="AQ84" s="503">
        <f t="shared" ref="AQ84:AQ88" si="369">IF(AP84*14=0,"",AP84*14)</f>
        <v>14</v>
      </c>
      <c r="AR84" s="506">
        <v>3</v>
      </c>
      <c r="AS84" s="510" t="s">
        <v>117</v>
      </c>
      <c r="AT84" s="544"/>
      <c r="AU84" s="503" t="str">
        <f t="shared" si="360"/>
        <v/>
      </c>
      <c r="AV84" s="535"/>
      <c r="AW84" s="503" t="str">
        <f t="shared" si="361"/>
        <v/>
      </c>
      <c r="AX84" s="535"/>
      <c r="AY84" s="545"/>
      <c r="AZ84" s="682"/>
      <c r="BA84" s="683"/>
      <c r="BB84" s="683"/>
      <c r="BC84" s="684"/>
      <c r="BD84" s="685"/>
      <c r="BE84" s="686"/>
      <c r="BF84" s="352" t="s">
        <v>265</v>
      </c>
      <c r="BG84" s="193" t="s">
        <v>428</v>
      </c>
    </row>
    <row r="85" spans="1:59" s="15" customFormat="1" ht="15.75" customHeight="1">
      <c r="A85" s="517" t="s">
        <v>347</v>
      </c>
      <c r="B85" s="550" t="s">
        <v>19</v>
      </c>
      <c r="C85" s="563" t="s">
        <v>107</v>
      </c>
      <c r="D85" s="564"/>
      <c r="E85" s="503" t="str">
        <f t="shared" si="348"/>
        <v/>
      </c>
      <c r="F85" s="565"/>
      <c r="G85" s="503" t="str">
        <f t="shared" si="349"/>
        <v/>
      </c>
      <c r="H85" s="565"/>
      <c r="I85" s="566"/>
      <c r="J85" s="564"/>
      <c r="K85" s="503" t="str">
        <f t="shared" si="350"/>
        <v/>
      </c>
      <c r="L85" s="567"/>
      <c r="M85" s="503" t="str">
        <f t="shared" si="351"/>
        <v/>
      </c>
      <c r="N85" s="565"/>
      <c r="O85" s="566"/>
      <c r="P85" s="564"/>
      <c r="Q85" s="503" t="str">
        <f t="shared" si="352"/>
        <v/>
      </c>
      <c r="R85" s="565"/>
      <c r="S85" s="503" t="str">
        <f t="shared" si="353"/>
        <v/>
      </c>
      <c r="T85" s="565"/>
      <c r="U85" s="566"/>
      <c r="V85" s="564"/>
      <c r="W85" s="503" t="str">
        <f t="shared" si="354"/>
        <v/>
      </c>
      <c r="X85" s="567"/>
      <c r="Y85" s="503" t="str">
        <f t="shared" si="355"/>
        <v/>
      </c>
      <c r="Z85" s="565"/>
      <c r="AA85" s="568"/>
      <c r="AB85" s="534"/>
      <c r="AC85" s="503" t="str">
        <f t="shared" si="362"/>
        <v/>
      </c>
      <c r="AD85" s="535"/>
      <c r="AE85" s="503" t="str">
        <f t="shared" si="363"/>
        <v/>
      </c>
      <c r="AF85" s="535"/>
      <c r="AG85" s="537"/>
      <c r="AH85" s="544"/>
      <c r="AI85" s="503" t="str">
        <f t="shared" si="366"/>
        <v/>
      </c>
      <c r="AJ85" s="535"/>
      <c r="AK85" s="503" t="str">
        <f t="shared" si="367"/>
        <v/>
      </c>
      <c r="AL85" s="535"/>
      <c r="AM85" s="537"/>
      <c r="AN85" s="506">
        <v>1</v>
      </c>
      <c r="AO85" s="503">
        <f t="shared" si="368"/>
        <v>14</v>
      </c>
      <c r="AP85" s="506">
        <v>1</v>
      </c>
      <c r="AQ85" s="503">
        <f t="shared" si="369"/>
        <v>14</v>
      </c>
      <c r="AR85" s="506">
        <v>3</v>
      </c>
      <c r="AS85" s="510" t="s">
        <v>117</v>
      </c>
      <c r="AT85" s="544"/>
      <c r="AU85" s="503" t="str">
        <f t="shared" si="360"/>
        <v/>
      </c>
      <c r="AV85" s="535"/>
      <c r="AW85" s="503" t="str">
        <f t="shared" si="361"/>
        <v/>
      </c>
      <c r="AX85" s="535"/>
      <c r="AY85" s="545"/>
      <c r="AZ85" s="682"/>
      <c r="BA85" s="683"/>
      <c r="BB85" s="683"/>
      <c r="BC85" s="684"/>
      <c r="BD85" s="685"/>
      <c r="BE85" s="686"/>
      <c r="BF85" s="352" t="s">
        <v>265</v>
      </c>
      <c r="BG85" s="193" t="s">
        <v>420</v>
      </c>
    </row>
    <row r="86" spans="1:59" s="15" customFormat="1" ht="15.75" customHeight="1">
      <c r="A86" s="517" t="s">
        <v>348</v>
      </c>
      <c r="B86" s="550" t="s">
        <v>19</v>
      </c>
      <c r="C86" s="576" t="s">
        <v>108</v>
      </c>
      <c r="D86" s="564"/>
      <c r="E86" s="503" t="str">
        <f t="shared" si="348"/>
        <v/>
      </c>
      <c r="F86" s="565"/>
      <c r="G86" s="503" t="str">
        <f t="shared" si="349"/>
        <v/>
      </c>
      <c r="H86" s="565"/>
      <c r="I86" s="566"/>
      <c r="J86" s="564"/>
      <c r="K86" s="503" t="str">
        <f t="shared" si="350"/>
        <v/>
      </c>
      <c r="L86" s="567"/>
      <c r="M86" s="503" t="str">
        <f t="shared" si="351"/>
        <v/>
      </c>
      <c r="N86" s="565"/>
      <c r="O86" s="566"/>
      <c r="P86" s="564"/>
      <c r="Q86" s="503" t="str">
        <f t="shared" si="352"/>
        <v/>
      </c>
      <c r="R86" s="565"/>
      <c r="S86" s="503" t="str">
        <f t="shared" si="353"/>
        <v/>
      </c>
      <c r="T86" s="565"/>
      <c r="U86" s="566"/>
      <c r="V86" s="564"/>
      <c r="W86" s="503" t="str">
        <f t="shared" si="354"/>
        <v/>
      </c>
      <c r="X86" s="567"/>
      <c r="Y86" s="503" t="str">
        <f t="shared" si="355"/>
        <v/>
      </c>
      <c r="Z86" s="565"/>
      <c r="AA86" s="568"/>
      <c r="AB86" s="534"/>
      <c r="AC86" s="503" t="str">
        <f t="shared" si="362"/>
        <v/>
      </c>
      <c r="AD86" s="535"/>
      <c r="AE86" s="503" t="str">
        <f t="shared" si="363"/>
        <v/>
      </c>
      <c r="AF86" s="535"/>
      <c r="AG86" s="537"/>
      <c r="AH86" s="544"/>
      <c r="AI86" s="503" t="str">
        <f t="shared" si="366"/>
        <v/>
      </c>
      <c r="AJ86" s="535"/>
      <c r="AK86" s="503" t="str">
        <f t="shared" si="367"/>
        <v/>
      </c>
      <c r="AL86" s="535"/>
      <c r="AM86" s="537"/>
      <c r="AN86" s="506">
        <v>1</v>
      </c>
      <c r="AO86" s="503">
        <f t="shared" si="368"/>
        <v>14</v>
      </c>
      <c r="AP86" s="506">
        <v>1</v>
      </c>
      <c r="AQ86" s="503">
        <f t="shared" si="369"/>
        <v>14</v>
      </c>
      <c r="AR86" s="506">
        <v>3</v>
      </c>
      <c r="AS86" s="510" t="s">
        <v>117</v>
      </c>
      <c r="AT86" s="544"/>
      <c r="AU86" s="503" t="str">
        <f t="shared" si="360"/>
        <v/>
      </c>
      <c r="AV86" s="535"/>
      <c r="AW86" s="503" t="str">
        <f t="shared" si="361"/>
        <v/>
      </c>
      <c r="AX86" s="535"/>
      <c r="AY86" s="545"/>
      <c r="AZ86" s="682"/>
      <c r="BA86" s="683"/>
      <c r="BB86" s="683"/>
      <c r="BC86" s="684"/>
      <c r="BD86" s="685"/>
      <c r="BE86" s="686"/>
      <c r="BF86" s="352" t="s">
        <v>265</v>
      </c>
      <c r="BG86" s="193" t="s">
        <v>423</v>
      </c>
    </row>
    <row r="87" spans="1:59" s="15" customFormat="1" ht="15.75" customHeight="1">
      <c r="A87" s="517" t="s">
        <v>349</v>
      </c>
      <c r="B87" s="550" t="s">
        <v>19</v>
      </c>
      <c r="C87" s="576" t="s">
        <v>109</v>
      </c>
      <c r="D87" s="564"/>
      <c r="E87" s="503" t="str">
        <f t="shared" si="348"/>
        <v/>
      </c>
      <c r="F87" s="565"/>
      <c r="G87" s="503" t="str">
        <f t="shared" si="349"/>
        <v/>
      </c>
      <c r="H87" s="565"/>
      <c r="I87" s="566"/>
      <c r="J87" s="564"/>
      <c r="K87" s="503" t="str">
        <f t="shared" si="350"/>
        <v/>
      </c>
      <c r="L87" s="567"/>
      <c r="M87" s="503" t="str">
        <f t="shared" si="351"/>
        <v/>
      </c>
      <c r="N87" s="565"/>
      <c r="O87" s="566"/>
      <c r="P87" s="564"/>
      <c r="Q87" s="503" t="str">
        <f>IF(P87*15=0,"",P87*15)</f>
        <v/>
      </c>
      <c r="R87" s="565"/>
      <c r="S87" s="503" t="str">
        <f>IF(R87*15=0,"",R87*15)</f>
        <v/>
      </c>
      <c r="T87" s="565"/>
      <c r="U87" s="566"/>
      <c r="V87" s="564"/>
      <c r="W87" s="503" t="str">
        <f>IF(V87*15=0,"",V87*15)</f>
        <v/>
      </c>
      <c r="X87" s="567"/>
      <c r="Y87" s="503" t="str">
        <f>IF(X87*15=0,"",X87*15)</f>
        <v/>
      </c>
      <c r="Z87" s="565"/>
      <c r="AA87" s="568"/>
      <c r="AB87" s="534"/>
      <c r="AC87" s="503" t="str">
        <f t="shared" si="362"/>
        <v/>
      </c>
      <c r="AD87" s="535"/>
      <c r="AE87" s="503" t="str">
        <f t="shared" si="363"/>
        <v/>
      </c>
      <c r="AF87" s="535"/>
      <c r="AG87" s="537"/>
      <c r="AH87" s="544"/>
      <c r="AI87" s="503" t="str">
        <f t="shared" si="366"/>
        <v/>
      </c>
      <c r="AJ87" s="535"/>
      <c r="AK87" s="503" t="str">
        <f t="shared" si="367"/>
        <v/>
      </c>
      <c r="AL87" s="535"/>
      <c r="AM87" s="537"/>
      <c r="AN87" s="506">
        <v>1</v>
      </c>
      <c r="AO87" s="503">
        <f t="shared" si="368"/>
        <v>14</v>
      </c>
      <c r="AP87" s="506">
        <v>1</v>
      </c>
      <c r="AQ87" s="503">
        <f t="shared" si="369"/>
        <v>14</v>
      </c>
      <c r="AR87" s="506">
        <v>3</v>
      </c>
      <c r="AS87" s="510" t="s">
        <v>117</v>
      </c>
      <c r="AT87" s="544"/>
      <c r="AU87" s="503" t="str">
        <f>IF(AT87*15=0,"",AT87*15)</f>
        <v/>
      </c>
      <c r="AV87" s="535"/>
      <c r="AW87" s="503" t="str">
        <f>IF(AV87*15=0,"",AV87*15)</f>
        <v/>
      </c>
      <c r="AX87" s="535"/>
      <c r="AY87" s="545"/>
      <c r="AZ87" s="682"/>
      <c r="BA87" s="683"/>
      <c r="BB87" s="683"/>
      <c r="BC87" s="684"/>
      <c r="BD87" s="685"/>
      <c r="BE87" s="686"/>
      <c r="BF87" s="352" t="s">
        <v>357</v>
      </c>
      <c r="BG87" s="95" t="s">
        <v>358</v>
      </c>
    </row>
    <row r="88" spans="1:59" s="15" customFormat="1" ht="16.5">
      <c r="A88" s="517" t="s">
        <v>350</v>
      </c>
      <c r="B88" s="550" t="s">
        <v>19</v>
      </c>
      <c r="C88" s="576" t="s">
        <v>110</v>
      </c>
      <c r="D88" s="564"/>
      <c r="E88" s="503" t="str">
        <f t="shared" si="348"/>
        <v/>
      </c>
      <c r="F88" s="565"/>
      <c r="G88" s="503" t="str">
        <f t="shared" si="349"/>
        <v/>
      </c>
      <c r="H88" s="565"/>
      <c r="I88" s="566"/>
      <c r="J88" s="564"/>
      <c r="K88" s="503" t="str">
        <f t="shared" si="350"/>
        <v/>
      </c>
      <c r="L88" s="567"/>
      <c r="M88" s="503" t="str">
        <f t="shared" si="351"/>
        <v/>
      </c>
      <c r="N88" s="565"/>
      <c r="O88" s="566"/>
      <c r="P88" s="564"/>
      <c r="Q88" s="503" t="str">
        <f t="shared" si="352"/>
        <v/>
      </c>
      <c r="R88" s="565"/>
      <c r="S88" s="503" t="str">
        <f t="shared" si="353"/>
        <v/>
      </c>
      <c r="T88" s="565"/>
      <c r="U88" s="566"/>
      <c r="V88" s="564"/>
      <c r="W88" s="503" t="str">
        <f t="shared" si="354"/>
        <v/>
      </c>
      <c r="X88" s="567"/>
      <c r="Y88" s="503" t="str">
        <f t="shared" si="355"/>
        <v/>
      </c>
      <c r="Z88" s="565"/>
      <c r="AA88" s="568"/>
      <c r="AB88" s="534"/>
      <c r="AC88" s="503" t="str">
        <f t="shared" si="362"/>
        <v/>
      </c>
      <c r="AD88" s="535"/>
      <c r="AE88" s="503" t="str">
        <f t="shared" si="363"/>
        <v/>
      </c>
      <c r="AF88" s="535"/>
      <c r="AG88" s="537"/>
      <c r="AH88" s="544"/>
      <c r="AI88" s="503" t="str">
        <f t="shared" si="366"/>
        <v/>
      </c>
      <c r="AJ88" s="535"/>
      <c r="AK88" s="503" t="str">
        <f t="shared" si="367"/>
        <v/>
      </c>
      <c r="AL88" s="535"/>
      <c r="AM88" s="537"/>
      <c r="AN88" s="506">
        <v>1</v>
      </c>
      <c r="AO88" s="503">
        <f t="shared" si="368"/>
        <v>14</v>
      </c>
      <c r="AP88" s="506">
        <v>1</v>
      </c>
      <c r="AQ88" s="503">
        <f t="shared" si="369"/>
        <v>14</v>
      </c>
      <c r="AR88" s="506">
        <v>3</v>
      </c>
      <c r="AS88" s="510" t="s">
        <v>117</v>
      </c>
      <c r="AT88" s="544"/>
      <c r="AU88" s="503" t="str">
        <f>IF(AT88*15=0,"",AT88*15)</f>
        <v/>
      </c>
      <c r="AV88" s="535"/>
      <c r="AW88" s="503" t="str">
        <f>IF(AV88*15=0,"",AV88*15)</f>
        <v/>
      </c>
      <c r="AX88" s="535"/>
      <c r="AY88" s="545"/>
      <c r="AZ88" s="682"/>
      <c r="BA88" s="683"/>
      <c r="BB88" s="683"/>
      <c r="BC88" s="684"/>
      <c r="BD88" s="685"/>
      <c r="BE88" s="686"/>
      <c r="BF88" s="352" t="s">
        <v>357</v>
      </c>
      <c r="BG88" s="95" t="s">
        <v>418</v>
      </c>
    </row>
    <row r="89" spans="1:59" s="15" customFormat="1" ht="16.5">
      <c r="A89" s="517" t="s">
        <v>351</v>
      </c>
      <c r="B89" s="577" t="s">
        <v>19</v>
      </c>
      <c r="C89" s="576" t="s">
        <v>111</v>
      </c>
      <c r="D89" s="564"/>
      <c r="E89" s="503" t="str">
        <f t="shared" si="348"/>
        <v/>
      </c>
      <c r="F89" s="565"/>
      <c r="G89" s="503" t="str">
        <f t="shared" si="349"/>
        <v/>
      </c>
      <c r="H89" s="565"/>
      <c r="I89" s="566"/>
      <c r="J89" s="564"/>
      <c r="K89" s="503" t="str">
        <f t="shared" si="350"/>
        <v/>
      </c>
      <c r="L89" s="567"/>
      <c r="M89" s="503" t="str">
        <f t="shared" si="351"/>
        <v/>
      </c>
      <c r="N89" s="565"/>
      <c r="O89" s="566"/>
      <c r="P89" s="564"/>
      <c r="Q89" s="503" t="str">
        <f>IF(P89*15=0,"",P89*15)</f>
        <v/>
      </c>
      <c r="R89" s="565"/>
      <c r="S89" s="503" t="str">
        <f>IF(R89*15=0,"",R89*15)</f>
        <v/>
      </c>
      <c r="T89" s="565"/>
      <c r="U89" s="566"/>
      <c r="V89" s="564"/>
      <c r="W89" s="503" t="str">
        <f>IF(V89*15=0,"",V89*15)</f>
        <v/>
      </c>
      <c r="X89" s="567"/>
      <c r="Y89" s="503" t="str">
        <f>IF(X89*15=0,"",X89*15)</f>
        <v/>
      </c>
      <c r="Z89" s="565"/>
      <c r="AA89" s="568"/>
      <c r="AB89" s="570"/>
      <c r="AC89" s="571" t="str">
        <f t="shared" si="362"/>
        <v/>
      </c>
      <c r="AD89" s="572"/>
      <c r="AE89" s="571" t="str">
        <f t="shared" si="363"/>
        <v/>
      </c>
      <c r="AF89" s="572"/>
      <c r="AG89" s="573"/>
      <c r="AH89" s="574"/>
      <c r="AI89" s="571" t="str">
        <f t="shared" si="366"/>
        <v/>
      </c>
      <c r="AJ89" s="572"/>
      <c r="AK89" s="571" t="str">
        <f t="shared" si="367"/>
        <v/>
      </c>
      <c r="AL89" s="572"/>
      <c r="AM89" s="573"/>
      <c r="AN89" s="574"/>
      <c r="AO89" s="571" t="str">
        <f t="shared" ref="AO89:AO93" si="370">IF(AN89*15=0,"",AN89*15)</f>
        <v/>
      </c>
      <c r="AP89" s="572"/>
      <c r="AQ89" s="571" t="str">
        <f t="shared" ref="AQ89:AQ93" si="371">IF(AP89*15=0,"",AP89*15)</f>
        <v/>
      </c>
      <c r="AR89" s="572"/>
      <c r="AS89" s="573"/>
      <c r="AT89" s="506">
        <v>1</v>
      </c>
      <c r="AU89" s="503">
        <f t="shared" ref="AU89:AU93" si="372">IF(AT89*14=0,"",AT89*14)</f>
        <v>14</v>
      </c>
      <c r="AV89" s="506">
        <v>1</v>
      </c>
      <c r="AW89" s="503">
        <f t="shared" ref="AW89:AW93" si="373">IF(AV89*14=0,"",AV89*14)</f>
        <v>14</v>
      </c>
      <c r="AX89" s="506">
        <v>3</v>
      </c>
      <c r="AY89" s="510" t="s">
        <v>117</v>
      </c>
      <c r="AZ89" s="682"/>
      <c r="BA89" s="683"/>
      <c r="BB89" s="683"/>
      <c r="BC89" s="684"/>
      <c r="BD89" s="685"/>
      <c r="BE89" s="686"/>
      <c r="BF89" s="352" t="s">
        <v>265</v>
      </c>
      <c r="BG89" s="95" t="s">
        <v>425</v>
      </c>
    </row>
    <row r="90" spans="1:59" s="15" customFormat="1" ht="15.75" customHeight="1">
      <c r="A90" s="517" t="s">
        <v>352</v>
      </c>
      <c r="B90" s="550" t="s">
        <v>19</v>
      </c>
      <c r="C90" s="576" t="s">
        <v>112</v>
      </c>
      <c r="D90" s="564"/>
      <c r="E90" s="503" t="str">
        <f t="shared" si="348"/>
        <v/>
      </c>
      <c r="F90" s="565"/>
      <c r="G90" s="503" t="str">
        <f t="shared" si="349"/>
        <v/>
      </c>
      <c r="H90" s="565"/>
      <c r="I90" s="566"/>
      <c r="J90" s="564"/>
      <c r="K90" s="503" t="str">
        <f t="shared" si="350"/>
        <v/>
      </c>
      <c r="L90" s="567"/>
      <c r="M90" s="503" t="str">
        <f t="shared" si="351"/>
        <v/>
      </c>
      <c r="N90" s="565"/>
      <c r="O90" s="566"/>
      <c r="P90" s="564"/>
      <c r="Q90" s="503" t="str">
        <f t="shared" si="352"/>
        <v/>
      </c>
      <c r="R90" s="565"/>
      <c r="S90" s="503" t="str">
        <f t="shared" si="353"/>
        <v/>
      </c>
      <c r="T90" s="565"/>
      <c r="U90" s="566"/>
      <c r="V90" s="564"/>
      <c r="W90" s="503" t="str">
        <f t="shared" si="354"/>
        <v/>
      </c>
      <c r="X90" s="567"/>
      <c r="Y90" s="503" t="str">
        <f t="shared" si="355"/>
        <v/>
      </c>
      <c r="Z90" s="565"/>
      <c r="AA90" s="568"/>
      <c r="AB90" s="570"/>
      <c r="AC90" s="571" t="str">
        <f t="shared" si="362"/>
        <v/>
      </c>
      <c r="AD90" s="572"/>
      <c r="AE90" s="571" t="str">
        <f t="shared" si="363"/>
        <v/>
      </c>
      <c r="AF90" s="572"/>
      <c r="AG90" s="573"/>
      <c r="AH90" s="574"/>
      <c r="AI90" s="571" t="str">
        <f t="shared" si="366"/>
        <v/>
      </c>
      <c r="AJ90" s="572"/>
      <c r="AK90" s="571" t="str">
        <f t="shared" si="367"/>
        <v/>
      </c>
      <c r="AL90" s="572"/>
      <c r="AM90" s="573"/>
      <c r="AN90" s="574"/>
      <c r="AO90" s="571" t="str">
        <f t="shared" si="370"/>
        <v/>
      </c>
      <c r="AP90" s="572"/>
      <c r="AQ90" s="571" t="str">
        <f t="shared" si="371"/>
        <v/>
      </c>
      <c r="AR90" s="572"/>
      <c r="AS90" s="573"/>
      <c r="AT90" s="506">
        <v>1</v>
      </c>
      <c r="AU90" s="503">
        <f t="shared" si="372"/>
        <v>14</v>
      </c>
      <c r="AV90" s="506">
        <v>1</v>
      </c>
      <c r="AW90" s="503">
        <f t="shared" si="373"/>
        <v>14</v>
      </c>
      <c r="AX90" s="506">
        <v>3</v>
      </c>
      <c r="AY90" s="510" t="s">
        <v>117</v>
      </c>
      <c r="AZ90" s="682"/>
      <c r="BA90" s="683"/>
      <c r="BB90" s="683"/>
      <c r="BC90" s="684"/>
      <c r="BD90" s="685"/>
      <c r="BE90" s="686"/>
      <c r="BF90" s="352" t="s">
        <v>325</v>
      </c>
      <c r="BG90" s="95" t="s">
        <v>367</v>
      </c>
    </row>
    <row r="91" spans="1:59" s="15" customFormat="1" ht="15.75" customHeight="1">
      <c r="A91" s="517" t="s">
        <v>353</v>
      </c>
      <c r="B91" s="562" t="s">
        <v>19</v>
      </c>
      <c r="C91" s="576" t="s">
        <v>113</v>
      </c>
      <c r="D91" s="564"/>
      <c r="E91" s="503" t="str">
        <f t="shared" si="348"/>
        <v/>
      </c>
      <c r="F91" s="565"/>
      <c r="G91" s="503" t="str">
        <f t="shared" si="349"/>
        <v/>
      </c>
      <c r="H91" s="565"/>
      <c r="I91" s="566"/>
      <c r="J91" s="564"/>
      <c r="K91" s="503" t="str">
        <f t="shared" si="350"/>
        <v/>
      </c>
      <c r="L91" s="567"/>
      <c r="M91" s="503" t="str">
        <f t="shared" si="351"/>
        <v/>
      </c>
      <c r="N91" s="565"/>
      <c r="O91" s="566"/>
      <c r="P91" s="564"/>
      <c r="Q91" s="503" t="str">
        <f>IF(P91*15=0,"",P91*15)</f>
        <v/>
      </c>
      <c r="R91" s="565"/>
      <c r="S91" s="503" t="str">
        <f>IF(R91*15=0,"",R91*15)</f>
        <v/>
      </c>
      <c r="T91" s="565"/>
      <c r="U91" s="566"/>
      <c r="V91" s="564"/>
      <c r="W91" s="503" t="str">
        <f>IF(V91*15=0,"",V91*15)</f>
        <v/>
      </c>
      <c r="X91" s="567"/>
      <c r="Y91" s="503" t="str">
        <f>IF(X91*15=0,"",X91*15)</f>
        <v/>
      </c>
      <c r="Z91" s="565"/>
      <c r="AA91" s="568"/>
      <c r="AB91" s="570"/>
      <c r="AC91" s="571" t="str">
        <f t="shared" si="362"/>
        <v/>
      </c>
      <c r="AD91" s="572"/>
      <c r="AE91" s="571" t="str">
        <f t="shared" si="363"/>
        <v/>
      </c>
      <c r="AF91" s="572"/>
      <c r="AG91" s="573"/>
      <c r="AH91" s="574"/>
      <c r="AI91" s="571" t="str">
        <f t="shared" si="366"/>
        <v/>
      </c>
      <c r="AJ91" s="572"/>
      <c r="AK91" s="571" t="str">
        <f t="shared" si="367"/>
        <v/>
      </c>
      <c r="AL91" s="572"/>
      <c r="AM91" s="573"/>
      <c r="AN91" s="574"/>
      <c r="AO91" s="571" t="str">
        <f t="shared" si="370"/>
        <v/>
      </c>
      <c r="AP91" s="572"/>
      <c r="AQ91" s="571" t="str">
        <f t="shared" si="371"/>
        <v/>
      </c>
      <c r="AR91" s="572"/>
      <c r="AS91" s="573"/>
      <c r="AT91" s="506">
        <v>1</v>
      </c>
      <c r="AU91" s="503">
        <f t="shared" si="372"/>
        <v>14</v>
      </c>
      <c r="AV91" s="506">
        <v>1</v>
      </c>
      <c r="AW91" s="503">
        <f t="shared" si="373"/>
        <v>14</v>
      </c>
      <c r="AX91" s="506">
        <v>3</v>
      </c>
      <c r="AY91" s="510" t="s">
        <v>117</v>
      </c>
      <c r="AZ91" s="682"/>
      <c r="BA91" s="683"/>
      <c r="BB91" s="683"/>
      <c r="BC91" s="684"/>
      <c r="BD91" s="685"/>
      <c r="BE91" s="686"/>
      <c r="BF91" s="352" t="s">
        <v>265</v>
      </c>
      <c r="BG91" s="95" t="s">
        <v>420</v>
      </c>
    </row>
    <row r="92" spans="1:59" s="15" customFormat="1" ht="15.75" customHeight="1">
      <c r="A92" s="517" t="s">
        <v>354</v>
      </c>
      <c r="B92" s="550" t="s">
        <v>19</v>
      </c>
      <c r="C92" s="576" t="s">
        <v>114</v>
      </c>
      <c r="D92" s="564"/>
      <c r="E92" s="503" t="str">
        <f t="shared" si="348"/>
        <v/>
      </c>
      <c r="F92" s="565"/>
      <c r="G92" s="503" t="str">
        <f t="shared" si="349"/>
        <v/>
      </c>
      <c r="H92" s="565"/>
      <c r="I92" s="566"/>
      <c r="J92" s="564"/>
      <c r="K92" s="503" t="str">
        <f t="shared" si="350"/>
        <v/>
      </c>
      <c r="L92" s="567"/>
      <c r="M92" s="503" t="str">
        <f t="shared" si="351"/>
        <v/>
      </c>
      <c r="N92" s="565"/>
      <c r="O92" s="566"/>
      <c r="P92" s="564"/>
      <c r="Q92" s="503" t="str">
        <f t="shared" si="352"/>
        <v/>
      </c>
      <c r="R92" s="565"/>
      <c r="S92" s="503" t="str">
        <f t="shared" si="353"/>
        <v/>
      </c>
      <c r="T92" s="565"/>
      <c r="U92" s="566"/>
      <c r="V92" s="564"/>
      <c r="W92" s="503" t="str">
        <f t="shared" si="354"/>
        <v/>
      </c>
      <c r="X92" s="567"/>
      <c r="Y92" s="503" t="str">
        <f t="shared" si="355"/>
        <v/>
      </c>
      <c r="Z92" s="565"/>
      <c r="AA92" s="568"/>
      <c r="AB92" s="534"/>
      <c r="AC92" s="503" t="str">
        <f t="shared" si="362"/>
        <v/>
      </c>
      <c r="AD92" s="535"/>
      <c r="AE92" s="503" t="str">
        <f t="shared" si="363"/>
        <v/>
      </c>
      <c r="AF92" s="535"/>
      <c r="AG92" s="537"/>
      <c r="AH92" s="544"/>
      <c r="AI92" s="503" t="str">
        <f t="shared" si="366"/>
        <v/>
      </c>
      <c r="AJ92" s="535"/>
      <c r="AK92" s="503" t="str">
        <f t="shared" si="367"/>
        <v/>
      </c>
      <c r="AL92" s="535"/>
      <c r="AM92" s="537"/>
      <c r="AN92" s="544"/>
      <c r="AO92" s="503" t="str">
        <f t="shared" si="370"/>
        <v/>
      </c>
      <c r="AP92" s="535"/>
      <c r="AQ92" s="503" t="str">
        <f t="shared" si="371"/>
        <v/>
      </c>
      <c r="AR92" s="535"/>
      <c r="AS92" s="537"/>
      <c r="AT92" s="506">
        <v>1</v>
      </c>
      <c r="AU92" s="503">
        <f t="shared" si="372"/>
        <v>14</v>
      </c>
      <c r="AV92" s="506">
        <v>1</v>
      </c>
      <c r="AW92" s="503">
        <f t="shared" si="373"/>
        <v>14</v>
      </c>
      <c r="AX92" s="506">
        <v>3</v>
      </c>
      <c r="AY92" s="510" t="s">
        <v>117</v>
      </c>
      <c r="AZ92" s="682"/>
      <c r="BA92" s="683"/>
      <c r="BB92" s="683"/>
      <c r="BC92" s="684"/>
      <c r="BD92" s="685"/>
      <c r="BE92" s="686"/>
      <c r="BF92" s="352" t="s">
        <v>265</v>
      </c>
      <c r="BG92" s="95" t="s">
        <v>424</v>
      </c>
    </row>
    <row r="93" spans="1:59" s="15" customFormat="1" ht="15.75" customHeight="1">
      <c r="A93" s="517" t="s">
        <v>355</v>
      </c>
      <c r="B93" s="578" t="s">
        <v>19</v>
      </c>
      <c r="C93" s="576" t="s">
        <v>115</v>
      </c>
      <c r="D93" s="564"/>
      <c r="E93" s="503" t="str">
        <f t="shared" si="348"/>
        <v/>
      </c>
      <c r="F93" s="565"/>
      <c r="G93" s="503" t="str">
        <f t="shared" si="349"/>
        <v/>
      </c>
      <c r="H93" s="565"/>
      <c r="I93" s="566"/>
      <c r="J93" s="564"/>
      <c r="K93" s="503" t="str">
        <f t="shared" si="350"/>
        <v/>
      </c>
      <c r="L93" s="567"/>
      <c r="M93" s="503" t="str">
        <f t="shared" si="351"/>
        <v/>
      </c>
      <c r="N93" s="565"/>
      <c r="O93" s="566"/>
      <c r="P93" s="564"/>
      <c r="Q93" s="503" t="str">
        <f>IF(P93*15=0,"",P93*15)</f>
        <v/>
      </c>
      <c r="R93" s="565"/>
      <c r="S93" s="503" t="str">
        <f>IF(R93*15=0,"",R93*15)</f>
        <v/>
      </c>
      <c r="T93" s="565"/>
      <c r="U93" s="566"/>
      <c r="V93" s="564"/>
      <c r="W93" s="503" t="str">
        <f>IF(V93*15=0,"",V93*15)</f>
        <v/>
      </c>
      <c r="X93" s="567"/>
      <c r="Y93" s="503" t="str">
        <f>IF(X93*15=0,"",X93*15)</f>
        <v/>
      </c>
      <c r="Z93" s="565"/>
      <c r="AA93" s="568"/>
      <c r="AB93" s="570"/>
      <c r="AC93" s="571" t="str">
        <f t="shared" si="362"/>
        <v/>
      </c>
      <c r="AD93" s="572"/>
      <c r="AE93" s="571" t="str">
        <f t="shared" si="363"/>
        <v/>
      </c>
      <c r="AF93" s="572"/>
      <c r="AG93" s="573"/>
      <c r="AH93" s="574"/>
      <c r="AI93" s="571" t="str">
        <f t="shared" si="366"/>
        <v/>
      </c>
      <c r="AJ93" s="572"/>
      <c r="AK93" s="571" t="str">
        <f t="shared" si="367"/>
        <v/>
      </c>
      <c r="AL93" s="572"/>
      <c r="AM93" s="573"/>
      <c r="AN93" s="574"/>
      <c r="AO93" s="571" t="str">
        <f t="shared" si="370"/>
        <v/>
      </c>
      <c r="AP93" s="572"/>
      <c r="AQ93" s="571" t="str">
        <f t="shared" si="371"/>
        <v/>
      </c>
      <c r="AR93" s="572"/>
      <c r="AS93" s="573"/>
      <c r="AT93" s="506">
        <v>1</v>
      </c>
      <c r="AU93" s="503">
        <f t="shared" si="372"/>
        <v>14</v>
      </c>
      <c r="AV93" s="506">
        <v>1</v>
      </c>
      <c r="AW93" s="503">
        <f t="shared" si="373"/>
        <v>14</v>
      </c>
      <c r="AX93" s="506">
        <v>3</v>
      </c>
      <c r="AY93" s="510" t="s">
        <v>117</v>
      </c>
      <c r="AZ93" s="682"/>
      <c r="BA93" s="683"/>
      <c r="BB93" s="683"/>
      <c r="BC93" s="684"/>
      <c r="BD93" s="685"/>
      <c r="BE93" s="686"/>
      <c r="BF93" s="352" t="s">
        <v>325</v>
      </c>
      <c r="BG93" s="95" t="s">
        <v>417</v>
      </c>
    </row>
    <row r="94" spans="1:59" s="15" customFormat="1" ht="15.75" customHeight="1">
      <c r="A94" s="517" t="s">
        <v>356</v>
      </c>
      <c r="B94" s="550" t="s">
        <v>19</v>
      </c>
      <c r="C94" s="576" t="s">
        <v>116</v>
      </c>
      <c r="D94" s="564"/>
      <c r="E94" s="503" t="str">
        <f t="shared" ref="E94" si="374">IF(D94*15=0,"",D94*15)</f>
        <v/>
      </c>
      <c r="F94" s="565"/>
      <c r="G94" s="503" t="str">
        <f t="shared" ref="G94" si="375">IF(F94*15=0,"",F94*15)</f>
        <v/>
      </c>
      <c r="H94" s="565"/>
      <c r="I94" s="566"/>
      <c r="J94" s="564"/>
      <c r="K94" s="503" t="str">
        <f t="shared" ref="K94" si="376">IF(J94*15=0,"",J94*15)</f>
        <v/>
      </c>
      <c r="L94" s="567"/>
      <c r="M94" s="503" t="str">
        <f t="shared" ref="M94" si="377">IF(L94*15=0,"",L94*15)</f>
        <v/>
      </c>
      <c r="N94" s="565"/>
      <c r="O94" s="566"/>
      <c r="P94" s="564"/>
      <c r="Q94" s="503" t="str">
        <f t="shared" ref="Q94" si="378">IF(P94*15=0,"",P94*15)</f>
        <v/>
      </c>
      <c r="R94" s="565"/>
      <c r="S94" s="503" t="str">
        <f t="shared" ref="S94" si="379">IF(R94*15=0,"",R94*15)</f>
        <v/>
      </c>
      <c r="T94" s="565"/>
      <c r="U94" s="566"/>
      <c r="V94" s="564"/>
      <c r="W94" s="503" t="str">
        <f t="shared" ref="W94" si="380">IF(V94*15=0,"",V94*15)</f>
        <v/>
      </c>
      <c r="X94" s="567"/>
      <c r="Y94" s="503" t="str">
        <f t="shared" ref="Y94" si="381">IF(X94*15=0,"",X94*15)</f>
        <v/>
      </c>
      <c r="Z94" s="565"/>
      <c r="AA94" s="568"/>
      <c r="AB94" s="570"/>
      <c r="AC94" s="571" t="str">
        <f t="shared" ref="AC94" si="382">IF(AB94*15=0,"",AB94*15)</f>
        <v/>
      </c>
      <c r="AD94" s="572"/>
      <c r="AE94" s="571" t="str">
        <f t="shared" ref="AE94" si="383">IF(AD94*15=0,"",AD94*15)</f>
        <v/>
      </c>
      <c r="AF94" s="572"/>
      <c r="AG94" s="573"/>
      <c r="AH94" s="574"/>
      <c r="AI94" s="571" t="str">
        <f t="shared" ref="AI94" si="384">IF(AH94*15=0,"",AH94*15)</f>
        <v/>
      </c>
      <c r="AJ94" s="572"/>
      <c r="AK94" s="571" t="str">
        <f t="shared" ref="AK94" si="385">IF(AJ94*15=0,"",AJ94*15)</f>
        <v/>
      </c>
      <c r="AL94" s="572"/>
      <c r="AM94" s="573"/>
      <c r="AN94" s="574"/>
      <c r="AO94" s="571" t="str">
        <f t="shared" ref="AO94" si="386">IF(AN94*15=0,"",AN94*15)</f>
        <v/>
      </c>
      <c r="AP94" s="572"/>
      <c r="AQ94" s="571" t="str">
        <f t="shared" ref="AQ94" si="387">IF(AP94*15=0,"",AP94*15)</f>
        <v/>
      </c>
      <c r="AR94" s="572"/>
      <c r="AS94" s="573"/>
      <c r="AT94" s="506">
        <v>1</v>
      </c>
      <c r="AU94" s="503">
        <f t="shared" ref="AU94" si="388">IF(AT94*14=0,"",AT94*14)</f>
        <v>14</v>
      </c>
      <c r="AV94" s="506">
        <v>1</v>
      </c>
      <c r="AW94" s="503">
        <f t="shared" ref="AW94" si="389">IF(AV94*14=0,"",AV94*14)</f>
        <v>14</v>
      </c>
      <c r="AX94" s="506">
        <v>3</v>
      </c>
      <c r="AY94" s="510" t="s">
        <v>117</v>
      </c>
      <c r="AZ94" s="682"/>
      <c r="BA94" s="683"/>
      <c r="BB94" s="683"/>
      <c r="BC94" s="684"/>
      <c r="BD94" s="685"/>
      <c r="BE94" s="686"/>
      <c r="BF94" s="352" t="s">
        <v>357</v>
      </c>
      <c r="BG94" s="95" t="s">
        <v>358</v>
      </c>
    </row>
    <row r="95" spans="1:59" s="15" customFormat="1" ht="15.75" customHeight="1">
      <c r="A95" s="579" t="s">
        <v>581</v>
      </c>
      <c r="B95" s="550" t="s">
        <v>19</v>
      </c>
      <c r="C95" s="576" t="s">
        <v>599</v>
      </c>
      <c r="D95" s="570"/>
      <c r="E95" s="571" t="str">
        <f>IF(D95*14=0,"",D95*14)</f>
        <v/>
      </c>
      <c r="F95" s="572"/>
      <c r="G95" s="571" t="str">
        <f>IF(F95*14=0,"",F95*14)</f>
        <v/>
      </c>
      <c r="H95" s="572"/>
      <c r="I95" s="573"/>
      <c r="J95" s="570"/>
      <c r="K95" s="571" t="str">
        <f>IF(J95*14=0,"",J95*14)</f>
        <v/>
      </c>
      <c r="L95" s="572"/>
      <c r="M95" s="571" t="str">
        <f>IF(L95*14=0,"",L95*14)</f>
        <v/>
      </c>
      <c r="N95" s="572"/>
      <c r="O95" s="573"/>
      <c r="P95" s="570"/>
      <c r="Q95" s="571" t="str">
        <f>IF(P95*14=0,"",P95*14)</f>
        <v/>
      </c>
      <c r="R95" s="572"/>
      <c r="S95" s="571" t="str">
        <f>IF(R95*14=0,"",R95*14)</f>
        <v/>
      </c>
      <c r="T95" s="572"/>
      <c r="U95" s="573"/>
      <c r="V95" s="570"/>
      <c r="W95" s="571" t="str">
        <f>IF(V95*14=0,"",V95*14)</f>
        <v/>
      </c>
      <c r="X95" s="572"/>
      <c r="Y95" s="571" t="str">
        <f>IF(X95*14=0,"",X95*14)</f>
        <v/>
      </c>
      <c r="Z95" s="572"/>
      <c r="AA95" s="573"/>
      <c r="AB95" s="570">
        <v>1</v>
      </c>
      <c r="AC95" s="571">
        <f>IF(AB95*14=0,"",AB95*14)</f>
        <v>14</v>
      </c>
      <c r="AD95" s="572">
        <v>1</v>
      </c>
      <c r="AE95" s="571">
        <f>IF(AD95*14=0,"",AD95*14)</f>
        <v>14</v>
      </c>
      <c r="AF95" s="572">
        <v>2</v>
      </c>
      <c r="AG95" s="573" t="s">
        <v>117</v>
      </c>
      <c r="AH95" s="570"/>
      <c r="AI95" s="571" t="str">
        <f>IF(AH95*14=0,"",AH95*14)</f>
        <v/>
      </c>
      <c r="AJ95" s="572"/>
      <c r="AK95" s="571" t="str">
        <f>IF(AJ95*14=0,"",AJ95*14)</f>
        <v/>
      </c>
      <c r="AL95" s="572"/>
      <c r="AM95" s="573"/>
      <c r="AN95" s="570"/>
      <c r="AO95" s="571" t="str">
        <f>IF(AN95*14=0,"",AN95*14)</f>
        <v/>
      </c>
      <c r="AP95" s="572"/>
      <c r="AQ95" s="571" t="str">
        <f>IF(AP95*14=0,"",AP95*14)</f>
        <v/>
      </c>
      <c r="AR95" s="572"/>
      <c r="AS95" s="573"/>
      <c r="AT95" s="570"/>
      <c r="AU95" s="571" t="str">
        <f>IF(AT95*14=0,"",AT95*14)</f>
        <v/>
      </c>
      <c r="AV95" s="572"/>
      <c r="AW95" s="571" t="str">
        <f>IF(AV95*14=0,"",AV95*14)</f>
        <v/>
      </c>
      <c r="AX95" s="572"/>
      <c r="AY95" s="573"/>
      <c r="AZ95" s="580"/>
      <c r="BA95" s="581"/>
      <c r="BB95" s="581"/>
      <c r="BC95" s="582"/>
      <c r="BD95" s="583"/>
      <c r="BE95" s="494"/>
      <c r="BF95" s="352" t="s">
        <v>265</v>
      </c>
      <c r="BG95" s="95" t="s">
        <v>554</v>
      </c>
    </row>
    <row r="96" spans="1:59" s="15" customFormat="1" ht="15.75" customHeight="1">
      <c r="A96" s="579" t="s">
        <v>582</v>
      </c>
      <c r="B96" s="550" t="s">
        <v>19</v>
      </c>
      <c r="C96" s="584" t="s">
        <v>600</v>
      </c>
      <c r="D96" s="570"/>
      <c r="E96" s="571" t="str">
        <f t="shared" ref="E96:E112" si="390">IF(D96*14=0,"",D96*14)</f>
        <v/>
      </c>
      <c r="F96" s="572"/>
      <c r="G96" s="571" t="str">
        <f t="shared" ref="G96:G112" si="391">IF(F96*14=0,"",F96*14)</f>
        <v/>
      </c>
      <c r="H96" s="572"/>
      <c r="I96" s="573"/>
      <c r="J96" s="570"/>
      <c r="K96" s="571" t="str">
        <f t="shared" ref="K96:K112" si="392">IF(J96*14=0,"",J96*14)</f>
        <v/>
      </c>
      <c r="L96" s="572"/>
      <c r="M96" s="571" t="str">
        <f t="shared" ref="M96:M112" si="393">IF(L96*14=0,"",L96*14)</f>
        <v/>
      </c>
      <c r="N96" s="572"/>
      <c r="O96" s="573"/>
      <c r="P96" s="570"/>
      <c r="Q96" s="571" t="str">
        <f t="shared" ref="Q96:Q112" si="394">IF(P96*14=0,"",P96*14)</f>
        <v/>
      </c>
      <c r="R96" s="572"/>
      <c r="S96" s="571" t="str">
        <f t="shared" ref="S96:S112" si="395">IF(R96*14=0,"",R96*14)</f>
        <v/>
      </c>
      <c r="T96" s="572"/>
      <c r="U96" s="573"/>
      <c r="V96" s="570"/>
      <c r="W96" s="571" t="str">
        <f t="shared" ref="W96:W112" si="396">IF(V96*14=0,"",V96*14)</f>
        <v/>
      </c>
      <c r="X96" s="572"/>
      <c r="Y96" s="571" t="str">
        <f t="shared" ref="Y96:Y112" si="397">IF(X96*14=0,"",X96*14)</f>
        <v/>
      </c>
      <c r="Z96" s="572"/>
      <c r="AA96" s="573"/>
      <c r="AB96" s="570"/>
      <c r="AC96" s="571" t="str">
        <f t="shared" ref="AC96:AC112" si="398">IF(AB96*14=0,"",AB96*14)</f>
        <v/>
      </c>
      <c r="AD96" s="572"/>
      <c r="AE96" s="571" t="str">
        <f t="shared" ref="AE96:AE112" si="399">IF(AD96*14=0,"",AD96*14)</f>
        <v/>
      </c>
      <c r="AF96" s="572"/>
      <c r="AG96" s="573"/>
      <c r="AH96" s="570">
        <v>1</v>
      </c>
      <c r="AI96" s="571">
        <f t="shared" ref="AI96:AI112" si="400">IF(AH96*14=0,"",AH96*14)</f>
        <v>14</v>
      </c>
      <c r="AJ96" s="572">
        <v>1</v>
      </c>
      <c r="AK96" s="571">
        <f t="shared" ref="AK96:AK112" si="401">IF(AJ96*14=0,"",AJ96*14)</f>
        <v>14</v>
      </c>
      <c r="AL96" s="572">
        <v>2</v>
      </c>
      <c r="AM96" s="573" t="s">
        <v>117</v>
      </c>
      <c r="AN96" s="570"/>
      <c r="AO96" s="571" t="str">
        <f t="shared" ref="AO96:AO112" si="402">IF(AN96*14=0,"",AN96*14)</f>
        <v/>
      </c>
      <c r="AP96" s="572"/>
      <c r="AQ96" s="571" t="str">
        <f t="shared" ref="AQ96:AQ112" si="403">IF(AP96*14=0,"",AP96*14)</f>
        <v/>
      </c>
      <c r="AR96" s="572"/>
      <c r="AS96" s="573"/>
      <c r="AT96" s="570"/>
      <c r="AU96" s="571" t="str">
        <f t="shared" ref="AU96:AU112" si="404">IF(AT96*14=0,"",AT96*14)</f>
        <v/>
      </c>
      <c r="AV96" s="572"/>
      <c r="AW96" s="571" t="str">
        <f t="shared" ref="AW96:AW112" si="405">IF(AV96*14=0,"",AV96*14)</f>
        <v/>
      </c>
      <c r="AX96" s="572"/>
      <c r="AY96" s="573"/>
      <c r="AZ96" s="580"/>
      <c r="BA96" s="581"/>
      <c r="BB96" s="581"/>
      <c r="BC96" s="582"/>
      <c r="BD96" s="583"/>
      <c r="BE96" s="494"/>
      <c r="BF96" s="352" t="s">
        <v>265</v>
      </c>
      <c r="BG96" s="95" t="s">
        <v>420</v>
      </c>
    </row>
    <row r="97" spans="1:59" s="15" customFormat="1" ht="15.75" customHeight="1">
      <c r="A97" s="579" t="s">
        <v>583</v>
      </c>
      <c r="B97" s="550" t="s">
        <v>19</v>
      </c>
      <c r="C97" s="584" t="s">
        <v>601</v>
      </c>
      <c r="D97" s="570"/>
      <c r="E97" s="571" t="str">
        <f t="shared" si="390"/>
        <v/>
      </c>
      <c r="F97" s="572"/>
      <c r="G97" s="571" t="str">
        <f t="shared" si="391"/>
        <v/>
      </c>
      <c r="H97" s="572"/>
      <c r="I97" s="573"/>
      <c r="J97" s="570"/>
      <c r="K97" s="571" t="str">
        <f t="shared" si="392"/>
        <v/>
      </c>
      <c r="L97" s="572"/>
      <c r="M97" s="571" t="str">
        <f t="shared" si="393"/>
        <v/>
      </c>
      <c r="N97" s="572"/>
      <c r="O97" s="573"/>
      <c r="P97" s="570"/>
      <c r="Q97" s="571" t="str">
        <f t="shared" si="394"/>
        <v/>
      </c>
      <c r="R97" s="572"/>
      <c r="S97" s="571" t="str">
        <f t="shared" si="395"/>
        <v/>
      </c>
      <c r="T97" s="572"/>
      <c r="U97" s="573"/>
      <c r="V97" s="570"/>
      <c r="W97" s="571" t="str">
        <f t="shared" si="396"/>
        <v/>
      </c>
      <c r="X97" s="572"/>
      <c r="Y97" s="571" t="str">
        <f t="shared" si="397"/>
        <v/>
      </c>
      <c r="Z97" s="572"/>
      <c r="AA97" s="573"/>
      <c r="AB97" s="570"/>
      <c r="AC97" s="571" t="str">
        <f t="shared" si="398"/>
        <v/>
      </c>
      <c r="AD97" s="572"/>
      <c r="AE97" s="571" t="str">
        <f t="shared" si="399"/>
        <v/>
      </c>
      <c r="AF97" s="572"/>
      <c r="AG97" s="573"/>
      <c r="AH97" s="570">
        <v>1</v>
      </c>
      <c r="AI97" s="571">
        <f t="shared" si="400"/>
        <v>14</v>
      </c>
      <c r="AJ97" s="572">
        <v>1</v>
      </c>
      <c r="AK97" s="571">
        <f t="shared" si="401"/>
        <v>14</v>
      </c>
      <c r="AL97" s="572">
        <v>2</v>
      </c>
      <c r="AM97" s="573" t="s">
        <v>117</v>
      </c>
      <c r="AN97" s="570"/>
      <c r="AO97" s="571" t="str">
        <f t="shared" si="402"/>
        <v/>
      </c>
      <c r="AP97" s="572"/>
      <c r="AQ97" s="571" t="str">
        <f t="shared" si="403"/>
        <v/>
      </c>
      <c r="AR97" s="572"/>
      <c r="AS97" s="573"/>
      <c r="AT97" s="570"/>
      <c r="AU97" s="571" t="str">
        <f t="shared" si="404"/>
        <v/>
      </c>
      <c r="AV97" s="572"/>
      <c r="AW97" s="571" t="str">
        <f t="shared" si="405"/>
        <v/>
      </c>
      <c r="AX97" s="572"/>
      <c r="AY97" s="573"/>
      <c r="AZ97" s="580"/>
      <c r="BA97" s="581"/>
      <c r="BB97" s="581"/>
      <c r="BC97" s="582"/>
      <c r="BD97" s="583"/>
      <c r="BE97" s="494"/>
      <c r="BF97" s="352" t="s">
        <v>265</v>
      </c>
      <c r="BG97" s="95" t="s">
        <v>329</v>
      </c>
    </row>
    <row r="98" spans="1:59" s="15" customFormat="1" ht="15.75" customHeight="1">
      <c r="A98" s="579" t="s">
        <v>584</v>
      </c>
      <c r="B98" s="550" t="s">
        <v>19</v>
      </c>
      <c r="C98" s="576" t="s">
        <v>602</v>
      </c>
      <c r="D98" s="570"/>
      <c r="E98" s="571" t="str">
        <f t="shared" si="390"/>
        <v/>
      </c>
      <c r="F98" s="572"/>
      <c r="G98" s="571" t="str">
        <f t="shared" si="391"/>
        <v/>
      </c>
      <c r="H98" s="572"/>
      <c r="I98" s="573"/>
      <c r="J98" s="570"/>
      <c r="K98" s="571" t="str">
        <f t="shared" si="392"/>
        <v/>
      </c>
      <c r="L98" s="572"/>
      <c r="M98" s="571" t="str">
        <f t="shared" si="393"/>
        <v/>
      </c>
      <c r="N98" s="572"/>
      <c r="O98" s="573"/>
      <c r="P98" s="570"/>
      <c r="Q98" s="571" t="str">
        <f t="shared" si="394"/>
        <v/>
      </c>
      <c r="R98" s="572"/>
      <c r="S98" s="571" t="str">
        <f t="shared" si="395"/>
        <v/>
      </c>
      <c r="T98" s="572"/>
      <c r="U98" s="573"/>
      <c r="V98" s="570"/>
      <c r="W98" s="571" t="str">
        <f t="shared" si="396"/>
        <v/>
      </c>
      <c r="X98" s="572"/>
      <c r="Y98" s="571" t="str">
        <f t="shared" si="397"/>
        <v/>
      </c>
      <c r="Z98" s="572"/>
      <c r="AA98" s="573"/>
      <c r="AB98" s="570">
        <v>1</v>
      </c>
      <c r="AC98" s="571">
        <f t="shared" si="398"/>
        <v>14</v>
      </c>
      <c r="AD98" s="572">
        <v>1</v>
      </c>
      <c r="AE98" s="571">
        <f t="shared" si="399"/>
        <v>14</v>
      </c>
      <c r="AF98" s="572">
        <v>2</v>
      </c>
      <c r="AG98" s="573" t="s">
        <v>117</v>
      </c>
      <c r="AH98" s="570"/>
      <c r="AI98" s="571" t="str">
        <f t="shared" si="400"/>
        <v/>
      </c>
      <c r="AJ98" s="572"/>
      <c r="AK98" s="571" t="str">
        <f t="shared" si="401"/>
        <v/>
      </c>
      <c r="AL98" s="572"/>
      <c r="AM98" s="573"/>
      <c r="AN98" s="570"/>
      <c r="AO98" s="571" t="str">
        <f t="shared" si="402"/>
        <v/>
      </c>
      <c r="AP98" s="572"/>
      <c r="AQ98" s="571" t="str">
        <f t="shared" si="403"/>
        <v/>
      </c>
      <c r="AR98" s="572"/>
      <c r="AS98" s="573"/>
      <c r="AT98" s="570"/>
      <c r="AU98" s="571" t="str">
        <f t="shared" si="404"/>
        <v/>
      </c>
      <c r="AV98" s="572"/>
      <c r="AW98" s="571" t="str">
        <f t="shared" si="405"/>
        <v/>
      </c>
      <c r="AX98" s="572"/>
      <c r="AY98" s="573"/>
      <c r="AZ98" s="580"/>
      <c r="BA98" s="581"/>
      <c r="BB98" s="581"/>
      <c r="BC98" s="582"/>
      <c r="BD98" s="583"/>
      <c r="BE98" s="494"/>
      <c r="BF98" s="352" t="s">
        <v>265</v>
      </c>
      <c r="BG98" s="95" t="s">
        <v>300</v>
      </c>
    </row>
    <row r="99" spans="1:59" s="15" customFormat="1" ht="15.75" customHeight="1">
      <c r="A99" s="579" t="s">
        <v>585</v>
      </c>
      <c r="B99" s="550" t="s">
        <v>19</v>
      </c>
      <c r="C99" s="576" t="s">
        <v>603</v>
      </c>
      <c r="D99" s="570"/>
      <c r="E99" s="571" t="str">
        <f t="shared" si="390"/>
        <v/>
      </c>
      <c r="F99" s="572"/>
      <c r="G99" s="571" t="str">
        <f t="shared" si="391"/>
        <v/>
      </c>
      <c r="H99" s="572"/>
      <c r="I99" s="573"/>
      <c r="J99" s="570"/>
      <c r="K99" s="571" t="str">
        <f t="shared" si="392"/>
        <v/>
      </c>
      <c r="L99" s="572"/>
      <c r="M99" s="571" t="str">
        <f t="shared" si="393"/>
        <v/>
      </c>
      <c r="N99" s="572"/>
      <c r="O99" s="573"/>
      <c r="P99" s="570"/>
      <c r="Q99" s="571" t="str">
        <f t="shared" si="394"/>
        <v/>
      </c>
      <c r="R99" s="572"/>
      <c r="S99" s="571" t="str">
        <f t="shared" si="395"/>
        <v/>
      </c>
      <c r="T99" s="572"/>
      <c r="U99" s="573"/>
      <c r="V99" s="570"/>
      <c r="W99" s="571" t="str">
        <f t="shared" si="396"/>
        <v/>
      </c>
      <c r="X99" s="572"/>
      <c r="Y99" s="571" t="str">
        <f t="shared" si="397"/>
        <v/>
      </c>
      <c r="Z99" s="572"/>
      <c r="AA99" s="573"/>
      <c r="AB99" s="570"/>
      <c r="AC99" s="571" t="str">
        <f t="shared" si="398"/>
        <v/>
      </c>
      <c r="AD99" s="572"/>
      <c r="AE99" s="571" t="str">
        <f t="shared" si="399"/>
        <v/>
      </c>
      <c r="AF99" s="572"/>
      <c r="AG99" s="573"/>
      <c r="AH99" s="570">
        <v>1</v>
      </c>
      <c r="AI99" s="571">
        <f t="shared" si="400"/>
        <v>14</v>
      </c>
      <c r="AJ99" s="572">
        <v>1</v>
      </c>
      <c r="AK99" s="571">
        <f t="shared" si="401"/>
        <v>14</v>
      </c>
      <c r="AL99" s="572">
        <v>3</v>
      </c>
      <c r="AM99" s="573" t="s">
        <v>117</v>
      </c>
      <c r="AN99" s="570"/>
      <c r="AO99" s="571" t="str">
        <f t="shared" si="402"/>
        <v/>
      </c>
      <c r="AP99" s="572"/>
      <c r="AQ99" s="571" t="str">
        <f t="shared" si="403"/>
        <v/>
      </c>
      <c r="AR99" s="572"/>
      <c r="AS99" s="573"/>
      <c r="AT99" s="570"/>
      <c r="AU99" s="571" t="str">
        <f t="shared" si="404"/>
        <v/>
      </c>
      <c r="AV99" s="572"/>
      <c r="AW99" s="571" t="str">
        <f t="shared" si="405"/>
        <v/>
      </c>
      <c r="AX99" s="572"/>
      <c r="AY99" s="573"/>
      <c r="AZ99" s="580"/>
      <c r="BA99" s="581"/>
      <c r="BB99" s="581"/>
      <c r="BC99" s="582"/>
      <c r="BD99" s="583"/>
      <c r="BE99" s="494"/>
      <c r="BF99" s="352" t="s">
        <v>265</v>
      </c>
      <c r="BG99" s="95" t="s">
        <v>428</v>
      </c>
    </row>
    <row r="100" spans="1:59" s="15" customFormat="1" ht="15.75" customHeight="1">
      <c r="A100" s="579" t="s">
        <v>586</v>
      </c>
      <c r="B100" s="550" t="s">
        <v>19</v>
      </c>
      <c r="C100" s="576" t="s">
        <v>604</v>
      </c>
      <c r="D100" s="570"/>
      <c r="E100" s="571" t="str">
        <f t="shared" si="390"/>
        <v/>
      </c>
      <c r="F100" s="572"/>
      <c r="G100" s="571" t="str">
        <f t="shared" si="391"/>
        <v/>
      </c>
      <c r="H100" s="572"/>
      <c r="I100" s="573"/>
      <c r="J100" s="570"/>
      <c r="K100" s="571" t="str">
        <f t="shared" si="392"/>
        <v/>
      </c>
      <c r="L100" s="572"/>
      <c r="M100" s="571" t="str">
        <f t="shared" si="393"/>
        <v/>
      </c>
      <c r="N100" s="572"/>
      <c r="O100" s="573"/>
      <c r="P100" s="570"/>
      <c r="Q100" s="571" t="str">
        <f t="shared" si="394"/>
        <v/>
      </c>
      <c r="R100" s="572"/>
      <c r="S100" s="571" t="str">
        <f t="shared" si="395"/>
        <v/>
      </c>
      <c r="T100" s="572"/>
      <c r="U100" s="573"/>
      <c r="V100" s="570"/>
      <c r="W100" s="571" t="str">
        <f t="shared" si="396"/>
        <v/>
      </c>
      <c r="X100" s="572"/>
      <c r="Y100" s="571" t="str">
        <f t="shared" si="397"/>
        <v/>
      </c>
      <c r="Z100" s="572"/>
      <c r="AA100" s="573"/>
      <c r="AB100" s="570">
        <v>1</v>
      </c>
      <c r="AC100" s="571">
        <f t="shared" si="398"/>
        <v>14</v>
      </c>
      <c r="AD100" s="572">
        <v>1</v>
      </c>
      <c r="AE100" s="571">
        <f t="shared" si="399"/>
        <v>14</v>
      </c>
      <c r="AF100" s="572">
        <v>2</v>
      </c>
      <c r="AG100" s="573" t="s">
        <v>117</v>
      </c>
      <c r="AH100" s="570"/>
      <c r="AI100" s="571" t="str">
        <f t="shared" si="400"/>
        <v/>
      </c>
      <c r="AJ100" s="572"/>
      <c r="AK100" s="571" t="str">
        <f t="shared" si="401"/>
        <v/>
      </c>
      <c r="AL100" s="572"/>
      <c r="AM100" s="573"/>
      <c r="AN100" s="570"/>
      <c r="AO100" s="571" t="str">
        <f t="shared" si="402"/>
        <v/>
      </c>
      <c r="AP100" s="572"/>
      <c r="AQ100" s="571" t="str">
        <f t="shared" si="403"/>
        <v/>
      </c>
      <c r="AR100" s="572"/>
      <c r="AS100" s="573"/>
      <c r="AT100" s="570"/>
      <c r="AU100" s="571" t="str">
        <f t="shared" si="404"/>
        <v/>
      </c>
      <c r="AV100" s="572"/>
      <c r="AW100" s="571" t="str">
        <f t="shared" si="405"/>
        <v/>
      </c>
      <c r="AX100" s="572"/>
      <c r="AY100" s="573"/>
      <c r="AZ100" s="580"/>
      <c r="BA100" s="581"/>
      <c r="BB100" s="581"/>
      <c r="BC100" s="582"/>
      <c r="BD100" s="583"/>
      <c r="BE100" s="494"/>
      <c r="BF100" s="352" t="s">
        <v>265</v>
      </c>
      <c r="BG100" s="95" t="s">
        <v>329</v>
      </c>
    </row>
    <row r="101" spans="1:59" s="15" customFormat="1" ht="15.75" customHeight="1">
      <c r="A101" s="579" t="s">
        <v>587</v>
      </c>
      <c r="B101" s="550" t="s">
        <v>19</v>
      </c>
      <c r="C101" s="576" t="s">
        <v>605</v>
      </c>
      <c r="D101" s="570"/>
      <c r="E101" s="571" t="str">
        <f t="shared" si="390"/>
        <v/>
      </c>
      <c r="F101" s="572"/>
      <c r="G101" s="571" t="str">
        <f t="shared" si="391"/>
        <v/>
      </c>
      <c r="H101" s="572"/>
      <c r="I101" s="573"/>
      <c r="J101" s="570"/>
      <c r="K101" s="571" t="str">
        <f t="shared" si="392"/>
        <v/>
      </c>
      <c r="L101" s="572"/>
      <c r="M101" s="571" t="str">
        <f t="shared" si="393"/>
        <v/>
      </c>
      <c r="N101" s="572"/>
      <c r="O101" s="573"/>
      <c r="P101" s="570"/>
      <c r="Q101" s="571" t="str">
        <f t="shared" si="394"/>
        <v/>
      </c>
      <c r="R101" s="572"/>
      <c r="S101" s="571" t="str">
        <f t="shared" si="395"/>
        <v/>
      </c>
      <c r="T101" s="572"/>
      <c r="U101" s="573"/>
      <c r="V101" s="570"/>
      <c r="W101" s="571" t="str">
        <f t="shared" si="396"/>
        <v/>
      </c>
      <c r="X101" s="572"/>
      <c r="Y101" s="571" t="str">
        <f t="shared" si="397"/>
        <v/>
      </c>
      <c r="Z101" s="572"/>
      <c r="AA101" s="573"/>
      <c r="AB101" s="570"/>
      <c r="AC101" s="571" t="str">
        <f t="shared" si="398"/>
        <v/>
      </c>
      <c r="AD101" s="572"/>
      <c r="AE101" s="571" t="str">
        <f t="shared" si="399"/>
        <v/>
      </c>
      <c r="AF101" s="572"/>
      <c r="AG101" s="573"/>
      <c r="AH101" s="570"/>
      <c r="AI101" s="571" t="str">
        <f t="shared" si="400"/>
        <v/>
      </c>
      <c r="AJ101" s="572"/>
      <c r="AK101" s="571" t="str">
        <f t="shared" si="401"/>
        <v/>
      </c>
      <c r="AL101" s="572"/>
      <c r="AM101" s="573"/>
      <c r="AN101" s="570">
        <v>1</v>
      </c>
      <c r="AO101" s="571">
        <f t="shared" si="402"/>
        <v>14</v>
      </c>
      <c r="AP101" s="572">
        <v>1</v>
      </c>
      <c r="AQ101" s="571">
        <f t="shared" si="403"/>
        <v>14</v>
      </c>
      <c r="AR101" s="572">
        <v>2</v>
      </c>
      <c r="AS101" s="573" t="s">
        <v>117</v>
      </c>
      <c r="AT101" s="570"/>
      <c r="AU101" s="571" t="str">
        <f t="shared" si="404"/>
        <v/>
      </c>
      <c r="AV101" s="572"/>
      <c r="AW101" s="571" t="str">
        <f t="shared" si="405"/>
        <v/>
      </c>
      <c r="AX101" s="572"/>
      <c r="AY101" s="573"/>
      <c r="AZ101" s="580"/>
      <c r="BA101" s="581"/>
      <c r="BB101" s="581"/>
      <c r="BC101" s="582"/>
      <c r="BD101" s="583"/>
      <c r="BE101" s="494"/>
      <c r="BF101" s="352" t="s">
        <v>325</v>
      </c>
      <c r="BG101" s="95" t="s">
        <v>417</v>
      </c>
    </row>
    <row r="102" spans="1:59" s="15" customFormat="1" ht="15.75" customHeight="1">
      <c r="A102" s="579" t="s">
        <v>588</v>
      </c>
      <c r="B102" s="550" t="s">
        <v>19</v>
      </c>
      <c r="C102" s="576" t="s">
        <v>606</v>
      </c>
      <c r="D102" s="570"/>
      <c r="E102" s="571" t="str">
        <f t="shared" si="390"/>
        <v/>
      </c>
      <c r="F102" s="572"/>
      <c r="G102" s="571" t="str">
        <f t="shared" si="391"/>
        <v/>
      </c>
      <c r="H102" s="572"/>
      <c r="I102" s="573"/>
      <c r="J102" s="570"/>
      <c r="K102" s="571" t="str">
        <f t="shared" si="392"/>
        <v/>
      </c>
      <c r="L102" s="572"/>
      <c r="M102" s="571" t="str">
        <f t="shared" si="393"/>
        <v/>
      </c>
      <c r="N102" s="572"/>
      <c r="O102" s="573"/>
      <c r="P102" s="570"/>
      <c r="Q102" s="571" t="str">
        <f t="shared" si="394"/>
        <v/>
      </c>
      <c r="R102" s="572"/>
      <c r="S102" s="571" t="str">
        <f t="shared" si="395"/>
        <v/>
      </c>
      <c r="T102" s="572"/>
      <c r="U102" s="573"/>
      <c r="V102" s="570"/>
      <c r="W102" s="571" t="str">
        <f t="shared" si="396"/>
        <v/>
      </c>
      <c r="X102" s="572"/>
      <c r="Y102" s="571" t="str">
        <f t="shared" si="397"/>
        <v/>
      </c>
      <c r="Z102" s="572"/>
      <c r="AA102" s="573"/>
      <c r="AB102" s="570">
        <v>1</v>
      </c>
      <c r="AC102" s="571">
        <f t="shared" si="398"/>
        <v>14</v>
      </c>
      <c r="AD102" s="572">
        <v>1</v>
      </c>
      <c r="AE102" s="571">
        <f t="shared" si="399"/>
        <v>14</v>
      </c>
      <c r="AF102" s="572">
        <v>2</v>
      </c>
      <c r="AG102" s="573" t="s">
        <v>117</v>
      </c>
      <c r="AH102" s="570"/>
      <c r="AI102" s="571" t="str">
        <f t="shared" si="400"/>
        <v/>
      </c>
      <c r="AJ102" s="572"/>
      <c r="AK102" s="571" t="str">
        <f t="shared" si="401"/>
        <v/>
      </c>
      <c r="AL102" s="572"/>
      <c r="AM102" s="573"/>
      <c r="AN102" s="570"/>
      <c r="AO102" s="571" t="str">
        <f t="shared" si="402"/>
        <v/>
      </c>
      <c r="AP102" s="572"/>
      <c r="AQ102" s="571" t="str">
        <f t="shared" si="403"/>
        <v/>
      </c>
      <c r="AR102" s="572"/>
      <c r="AS102" s="573"/>
      <c r="AT102" s="570"/>
      <c r="AU102" s="571" t="str">
        <f t="shared" si="404"/>
        <v/>
      </c>
      <c r="AV102" s="572"/>
      <c r="AW102" s="571" t="str">
        <f t="shared" si="405"/>
        <v/>
      </c>
      <c r="AX102" s="572"/>
      <c r="AY102" s="573"/>
      <c r="AZ102" s="580"/>
      <c r="BA102" s="581"/>
      <c r="BB102" s="581"/>
      <c r="BC102" s="582"/>
      <c r="BD102" s="583"/>
      <c r="BE102" s="494"/>
      <c r="BF102" s="352" t="s">
        <v>325</v>
      </c>
      <c r="BG102" s="95" t="s">
        <v>327</v>
      </c>
    </row>
    <row r="103" spans="1:59" s="15" customFormat="1" ht="15.75" customHeight="1">
      <c r="A103" s="579" t="s">
        <v>589</v>
      </c>
      <c r="B103" s="550" t="s">
        <v>19</v>
      </c>
      <c r="C103" s="576" t="s">
        <v>607</v>
      </c>
      <c r="D103" s="570"/>
      <c r="E103" s="571" t="str">
        <f t="shared" si="390"/>
        <v/>
      </c>
      <c r="F103" s="572"/>
      <c r="G103" s="571" t="str">
        <f t="shared" si="391"/>
        <v/>
      </c>
      <c r="H103" s="572"/>
      <c r="I103" s="573"/>
      <c r="J103" s="570"/>
      <c r="K103" s="571" t="str">
        <f t="shared" si="392"/>
        <v/>
      </c>
      <c r="L103" s="572"/>
      <c r="M103" s="571" t="str">
        <f t="shared" si="393"/>
        <v/>
      </c>
      <c r="N103" s="572"/>
      <c r="O103" s="573"/>
      <c r="P103" s="570"/>
      <c r="Q103" s="571" t="str">
        <f t="shared" si="394"/>
        <v/>
      </c>
      <c r="R103" s="572"/>
      <c r="S103" s="571" t="str">
        <f t="shared" si="395"/>
        <v/>
      </c>
      <c r="T103" s="572"/>
      <c r="U103" s="573"/>
      <c r="V103" s="570"/>
      <c r="W103" s="571" t="str">
        <f t="shared" si="396"/>
        <v/>
      </c>
      <c r="X103" s="572"/>
      <c r="Y103" s="571" t="str">
        <f t="shared" si="397"/>
        <v/>
      </c>
      <c r="Z103" s="572"/>
      <c r="AA103" s="573"/>
      <c r="AB103" s="570"/>
      <c r="AC103" s="571" t="str">
        <f t="shared" si="398"/>
        <v/>
      </c>
      <c r="AD103" s="572"/>
      <c r="AE103" s="571" t="str">
        <f t="shared" si="399"/>
        <v/>
      </c>
      <c r="AF103" s="572"/>
      <c r="AG103" s="573"/>
      <c r="AH103" s="570"/>
      <c r="AI103" s="571" t="str">
        <f t="shared" si="400"/>
        <v/>
      </c>
      <c r="AJ103" s="572"/>
      <c r="AK103" s="571" t="str">
        <f t="shared" si="401"/>
        <v/>
      </c>
      <c r="AL103" s="572"/>
      <c r="AM103" s="573"/>
      <c r="AN103" s="570">
        <v>1</v>
      </c>
      <c r="AO103" s="571">
        <f t="shared" si="402"/>
        <v>14</v>
      </c>
      <c r="AP103" s="572">
        <v>1</v>
      </c>
      <c r="AQ103" s="571">
        <f t="shared" si="403"/>
        <v>14</v>
      </c>
      <c r="AR103" s="572">
        <v>3</v>
      </c>
      <c r="AS103" s="573" t="s">
        <v>117</v>
      </c>
      <c r="AT103" s="570"/>
      <c r="AU103" s="571" t="str">
        <f t="shared" si="404"/>
        <v/>
      </c>
      <c r="AV103" s="572"/>
      <c r="AW103" s="571" t="str">
        <f t="shared" si="405"/>
        <v/>
      </c>
      <c r="AX103" s="572"/>
      <c r="AY103" s="573"/>
      <c r="AZ103" s="682"/>
      <c r="BA103" s="683"/>
      <c r="BB103" s="683"/>
      <c r="BC103" s="684"/>
      <c r="BD103" s="685"/>
      <c r="BE103" s="686"/>
      <c r="BF103" s="352" t="s">
        <v>265</v>
      </c>
      <c r="BG103" s="95" t="s">
        <v>428</v>
      </c>
    </row>
    <row r="104" spans="1:59" s="15" customFormat="1" ht="15.75" customHeight="1">
      <c r="A104" s="579" t="s">
        <v>590</v>
      </c>
      <c r="B104" s="550" t="s">
        <v>19</v>
      </c>
      <c r="C104" s="576" t="s">
        <v>608</v>
      </c>
      <c r="D104" s="570"/>
      <c r="E104" s="571" t="str">
        <f t="shared" si="390"/>
        <v/>
      </c>
      <c r="F104" s="572"/>
      <c r="G104" s="571" t="str">
        <f t="shared" si="391"/>
        <v/>
      </c>
      <c r="H104" s="572"/>
      <c r="I104" s="573"/>
      <c r="J104" s="570"/>
      <c r="K104" s="571" t="str">
        <f t="shared" si="392"/>
        <v/>
      </c>
      <c r="L104" s="572"/>
      <c r="M104" s="571" t="str">
        <f t="shared" si="393"/>
        <v/>
      </c>
      <c r="N104" s="572"/>
      <c r="O104" s="573"/>
      <c r="P104" s="570"/>
      <c r="Q104" s="571" t="str">
        <f t="shared" si="394"/>
        <v/>
      </c>
      <c r="R104" s="572"/>
      <c r="S104" s="571" t="str">
        <f t="shared" si="395"/>
        <v/>
      </c>
      <c r="T104" s="572"/>
      <c r="U104" s="573"/>
      <c r="V104" s="570"/>
      <c r="W104" s="571" t="str">
        <f t="shared" si="396"/>
        <v/>
      </c>
      <c r="X104" s="572"/>
      <c r="Y104" s="571" t="str">
        <f t="shared" si="397"/>
        <v/>
      </c>
      <c r="Z104" s="572"/>
      <c r="AA104" s="573"/>
      <c r="AB104" s="570"/>
      <c r="AC104" s="571" t="str">
        <f t="shared" si="398"/>
        <v/>
      </c>
      <c r="AD104" s="572"/>
      <c r="AE104" s="571" t="str">
        <f t="shared" si="399"/>
        <v/>
      </c>
      <c r="AF104" s="572"/>
      <c r="AG104" s="573"/>
      <c r="AH104" s="570">
        <v>1</v>
      </c>
      <c r="AI104" s="571">
        <f t="shared" si="400"/>
        <v>14</v>
      </c>
      <c r="AJ104" s="572">
        <v>1</v>
      </c>
      <c r="AK104" s="571">
        <f t="shared" si="401"/>
        <v>14</v>
      </c>
      <c r="AL104" s="572">
        <v>2</v>
      </c>
      <c r="AM104" s="573" t="s">
        <v>117</v>
      </c>
      <c r="AN104" s="570"/>
      <c r="AO104" s="571" t="str">
        <f t="shared" si="402"/>
        <v/>
      </c>
      <c r="AP104" s="572"/>
      <c r="AQ104" s="571" t="str">
        <f t="shared" si="403"/>
        <v/>
      </c>
      <c r="AR104" s="572"/>
      <c r="AS104" s="573"/>
      <c r="AT104" s="570"/>
      <c r="AU104" s="571" t="str">
        <f t="shared" si="404"/>
        <v/>
      </c>
      <c r="AV104" s="572"/>
      <c r="AW104" s="571" t="str">
        <f t="shared" si="405"/>
        <v/>
      </c>
      <c r="AX104" s="572"/>
      <c r="AY104" s="573"/>
      <c r="AZ104" s="580"/>
      <c r="BA104" s="581"/>
      <c r="BB104" s="581"/>
      <c r="BC104" s="582"/>
      <c r="BD104" s="583"/>
      <c r="BE104" s="494"/>
      <c r="BF104" s="352" t="s">
        <v>265</v>
      </c>
      <c r="BG104" s="95" t="s">
        <v>554</v>
      </c>
    </row>
    <row r="105" spans="1:59" s="15" customFormat="1" ht="15.75" customHeight="1">
      <c r="A105" s="579" t="s">
        <v>591</v>
      </c>
      <c r="B105" s="550" t="s">
        <v>19</v>
      </c>
      <c r="C105" s="576" t="s">
        <v>609</v>
      </c>
      <c r="D105" s="570"/>
      <c r="E105" s="571" t="str">
        <f t="shared" si="390"/>
        <v/>
      </c>
      <c r="F105" s="572"/>
      <c r="G105" s="571" t="str">
        <f t="shared" si="391"/>
        <v/>
      </c>
      <c r="H105" s="572"/>
      <c r="I105" s="573"/>
      <c r="J105" s="570"/>
      <c r="K105" s="571" t="str">
        <f t="shared" si="392"/>
        <v/>
      </c>
      <c r="L105" s="572"/>
      <c r="M105" s="571" t="str">
        <f t="shared" si="393"/>
        <v/>
      </c>
      <c r="N105" s="572"/>
      <c r="O105" s="573"/>
      <c r="P105" s="570"/>
      <c r="Q105" s="571" t="str">
        <f t="shared" si="394"/>
        <v/>
      </c>
      <c r="R105" s="572"/>
      <c r="S105" s="571" t="str">
        <f t="shared" si="395"/>
        <v/>
      </c>
      <c r="T105" s="572"/>
      <c r="U105" s="573"/>
      <c r="V105" s="570"/>
      <c r="W105" s="571" t="str">
        <f t="shared" si="396"/>
        <v/>
      </c>
      <c r="X105" s="572"/>
      <c r="Y105" s="571" t="str">
        <f t="shared" si="397"/>
        <v/>
      </c>
      <c r="Z105" s="572"/>
      <c r="AA105" s="573"/>
      <c r="AB105" s="570"/>
      <c r="AC105" s="571" t="str">
        <f t="shared" si="398"/>
        <v/>
      </c>
      <c r="AD105" s="572"/>
      <c r="AE105" s="571" t="str">
        <f t="shared" si="399"/>
        <v/>
      </c>
      <c r="AF105" s="572"/>
      <c r="AG105" s="573"/>
      <c r="AH105" s="570">
        <v>1</v>
      </c>
      <c r="AI105" s="571">
        <f t="shared" si="400"/>
        <v>14</v>
      </c>
      <c r="AJ105" s="572">
        <v>1</v>
      </c>
      <c r="AK105" s="571">
        <f t="shared" si="401"/>
        <v>14</v>
      </c>
      <c r="AL105" s="572">
        <v>3</v>
      </c>
      <c r="AM105" s="573" t="s">
        <v>117</v>
      </c>
      <c r="AN105" s="570"/>
      <c r="AO105" s="571" t="str">
        <f t="shared" si="402"/>
        <v/>
      </c>
      <c r="AP105" s="572"/>
      <c r="AQ105" s="571" t="str">
        <f t="shared" si="403"/>
        <v/>
      </c>
      <c r="AR105" s="572"/>
      <c r="AS105" s="573"/>
      <c r="AT105" s="570"/>
      <c r="AU105" s="571" t="str">
        <f t="shared" si="404"/>
        <v/>
      </c>
      <c r="AV105" s="572"/>
      <c r="AW105" s="571" t="str">
        <f t="shared" si="405"/>
        <v/>
      </c>
      <c r="AX105" s="572"/>
      <c r="AY105" s="573"/>
      <c r="AZ105" s="580"/>
      <c r="BA105" s="581"/>
      <c r="BB105" s="581"/>
      <c r="BC105" s="582"/>
      <c r="BD105" s="583"/>
      <c r="BE105" s="494"/>
      <c r="BF105" s="352" t="s">
        <v>357</v>
      </c>
      <c r="BG105" s="95" t="s">
        <v>421</v>
      </c>
    </row>
    <row r="106" spans="1:59" s="15" customFormat="1" ht="15.75" customHeight="1">
      <c r="A106" s="579" t="s">
        <v>592</v>
      </c>
      <c r="B106" s="550" t="s">
        <v>19</v>
      </c>
      <c r="C106" s="576" t="s">
        <v>610</v>
      </c>
      <c r="D106" s="570"/>
      <c r="E106" s="571" t="str">
        <f t="shared" si="390"/>
        <v/>
      </c>
      <c r="F106" s="572"/>
      <c r="G106" s="571" t="str">
        <f t="shared" si="391"/>
        <v/>
      </c>
      <c r="H106" s="572"/>
      <c r="I106" s="573"/>
      <c r="J106" s="570"/>
      <c r="K106" s="571" t="str">
        <f t="shared" si="392"/>
        <v/>
      </c>
      <c r="L106" s="572"/>
      <c r="M106" s="571" t="str">
        <f t="shared" si="393"/>
        <v/>
      </c>
      <c r="N106" s="572"/>
      <c r="O106" s="573"/>
      <c r="P106" s="570"/>
      <c r="Q106" s="571" t="str">
        <f t="shared" si="394"/>
        <v/>
      </c>
      <c r="R106" s="572"/>
      <c r="S106" s="571" t="str">
        <f t="shared" si="395"/>
        <v/>
      </c>
      <c r="T106" s="572"/>
      <c r="U106" s="573"/>
      <c r="V106" s="570"/>
      <c r="W106" s="571" t="str">
        <f t="shared" si="396"/>
        <v/>
      </c>
      <c r="X106" s="572"/>
      <c r="Y106" s="571" t="str">
        <f t="shared" si="397"/>
        <v/>
      </c>
      <c r="Z106" s="572"/>
      <c r="AA106" s="573"/>
      <c r="AB106" s="570"/>
      <c r="AC106" s="571" t="str">
        <f t="shared" si="398"/>
        <v/>
      </c>
      <c r="AD106" s="572"/>
      <c r="AE106" s="571" t="str">
        <f t="shared" si="399"/>
        <v/>
      </c>
      <c r="AF106" s="572"/>
      <c r="AG106" s="573"/>
      <c r="AH106" s="570">
        <v>1</v>
      </c>
      <c r="AI106" s="571">
        <f t="shared" si="400"/>
        <v>14</v>
      </c>
      <c r="AJ106" s="572">
        <v>1</v>
      </c>
      <c r="AK106" s="571">
        <f t="shared" si="401"/>
        <v>14</v>
      </c>
      <c r="AL106" s="572">
        <v>3</v>
      </c>
      <c r="AM106" s="573" t="s">
        <v>117</v>
      </c>
      <c r="AN106" s="570"/>
      <c r="AO106" s="571" t="str">
        <f t="shared" si="402"/>
        <v/>
      </c>
      <c r="AP106" s="572"/>
      <c r="AQ106" s="571" t="str">
        <f t="shared" si="403"/>
        <v/>
      </c>
      <c r="AR106" s="572"/>
      <c r="AS106" s="573"/>
      <c r="AT106" s="570"/>
      <c r="AU106" s="571" t="str">
        <f t="shared" si="404"/>
        <v/>
      </c>
      <c r="AV106" s="572"/>
      <c r="AW106" s="571" t="str">
        <f t="shared" si="405"/>
        <v/>
      </c>
      <c r="AX106" s="572"/>
      <c r="AY106" s="573"/>
      <c r="AZ106" s="580"/>
      <c r="BA106" s="581"/>
      <c r="BB106" s="581"/>
      <c r="BC106" s="582"/>
      <c r="BD106" s="583"/>
      <c r="BE106" s="494"/>
      <c r="BF106" s="352" t="s">
        <v>357</v>
      </c>
      <c r="BG106" s="95" t="s">
        <v>358</v>
      </c>
    </row>
    <row r="107" spans="1:59" s="15" customFormat="1" ht="15.75" customHeight="1">
      <c r="A107" s="579" t="s">
        <v>593</v>
      </c>
      <c r="B107" s="550" t="s">
        <v>19</v>
      </c>
      <c r="C107" s="576" t="s">
        <v>611</v>
      </c>
      <c r="D107" s="570"/>
      <c r="E107" s="571" t="str">
        <f t="shared" si="390"/>
        <v/>
      </c>
      <c r="F107" s="572"/>
      <c r="G107" s="571" t="str">
        <f t="shared" si="391"/>
        <v/>
      </c>
      <c r="H107" s="572"/>
      <c r="I107" s="573"/>
      <c r="J107" s="570"/>
      <c r="K107" s="571" t="str">
        <f t="shared" si="392"/>
        <v/>
      </c>
      <c r="L107" s="572"/>
      <c r="M107" s="571" t="str">
        <f t="shared" si="393"/>
        <v/>
      </c>
      <c r="N107" s="572"/>
      <c r="O107" s="573"/>
      <c r="P107" s="570"/>
      <c r="Q107" s="571" t="str">
        <f t="shared" si="394"/>
        <v/>
      </c>
      <c r="R107" s="572"/>
      <c r="S107" s="571" t="str">
        <f t="shared" si="395"/>
        <v/>
      </c>
      <c r="T107" s="572"/>
      <c r="U107" s="573"/>
      <c r="V107" s="570"/>
      <c r="W107" s="571" t="str">
        <f t="shared" si="396"/>
        <v/>
      </c>
      <c r="X107" s="572"/>
      <c r="Y107" s="571" t="str">
        <f t="shared" si="397"/>
        <v/>
      </c>
      <c r="Z107" s="572"/>
      <c r="AA107" s="573"/>
      <c r="AB107" s="570">
        <v>2</v>
      </c>
      <c r="AC107" s="571">
        <f t="shared" si="398"/>
        <v>28</v>
      </c>
      <c r="AD107" s="572">
        <v>1</v>
      </c>
      <c r="AE107" s="571">
        <f t="shared" si="399"/>
        <v>14</v>
      </c>
      <c r="AF107" s="572">
        <v>5</v>
      </c>
      <c r="AG107" s="573" t="s">
        <v>15</v>
      </c>
      <c r="AH107" s="570"/>
      <c r="AI107" s="571" t="str">
        <f t="shared" si="400"/>
        <v/>
      </c>
      <c r="AJ107" s="572"/>
      <c r="AK107" s="571" t="str">
        <f t="shared" si="401"/>
        <v/>
      </c>
      <c r="AL107" s="572"/>
      <c r="AM107" s="573"/>
      <c r="AN107" s="570"/>
      <c r="AO107" s="571" t="str">
        <f t="shared" si="402"/>
        <v/>
      </c>
      <c r="AP107" s="572"/>
      <c r="AQ107" s="571" t="str">
        <f t="shared" si="403"/>
        <v/>
      </c>
      <c r="AR107" s="572"/>
      <c r="AS107" s="573"/>
      <c r="AT107" s="570"/>
      <c r="AU107" s="571" t="str">
        <f t="shared" si="404"/>
        <v/>
      </c>
      <c r="AV107" s="572"/>
      <c r="AW107" s="571" t="str">
        <f t="shared" si="405"/>
        <v/>
      </c>
      <c r="AX107" s="572"/>
      <c r="AY107" s="573"/>
      <c r="AZ107" s="580"/>
      <c r="BA107" s="581"/>
      <c r="BB107" s="581"/>
      <c r="BC107" s="582"/>
      <c r="BD107" s="583"/>
      <c r="BE107" s="494"/>
      <c r="BF107" s="352" t="s">
        <v>325</v>
      </c>
      <c r="BG107" s="95" t="s">
        <v>417</v>
      </c>
    </row>
    <row r="108" spans="1:59" s="15" customFormat="1" ht="15.75" customHeight="1">
      <c r="A108" s="579" t="s">
        <v>594</v>
      </c>
      <c r="B108" s="550" t="s">
        <v>19</v>
      </c>
      <c r="C108" s="576" t="s">
        <v>612</v>
      </c>
      <c r="D108" s="570"/>
      <c r="E108" s="571" t="str">
        <f t="shared" si="390"/>
        <v/>
      </c>
      <c r="F108" s="572"/>
      <c r="G108" s="571" t="str">
        <f t="shared" si="391"/>
        <v/>
      </c>
      <c r="H108" s="572"/>
      <c r="I108" s="573"/>
      <c r="J108" s="570"/>
      <c r="K108" s="571" t="str">
        <f t="shared" si="392"/>
        <v/>
      </c>
      <c r="L108" s="572"/>
      <c r="M108" s="571" t="str">
        <f t="shared" si="393"/>
        <v/>
      </c>
      <c r="N108" s="572"/>
      <c r="O108" s="573"/>
      <c r="P108" s="570"/>
      <c r="Q108" s="571" t="str">
        <f t="shared" si="394"/>
        <v/>
      </c>
      <c r="R108" s="572"/>
      <c r="S108" s="571" t="str">
        <f t="shared" si="395"/>
        <v/>
      </c>
      <c r="T108" s="572"/>
      <c r="U108" s="573"/>
      <c r="V108" s="570"/>
      <c r="W108" s="571" t="str">
        <f t="shared" si="396"/>
        <v/>
      </c>
      <c r="X108" s="572"/>
      <c r="Y108" s="571" t="str">
        <f t="shared" si="397"/>
        <v/>
      </c>
      <c r="Z108" s="572"/>
      <c r="AA108" s="573"/>
      <c r="AB108" s="570"/>
      <c r="AC108" s="571" t="str">
        <f t="shared" si="398"/>
        <v/>
      </c>
      <c r="AD108" s="572"/>
      <c r="AE108" s="571" t="str">
        <f t="shared" si="399"/>
        <v/>
      </c>
      <c r="AF108" s="572"/>
      <c r="AG108" s="573"/>
      <c r="AH108" s="570">
        <v>3</v>
      </c>
      <c r="AI108" s="571">
        <f t="shared" si="400"/>
        <v>42</v>
      </c>
      <c r="AJ108" s="572">
        <v>1</v>
      </c>
      <c r="AK108" s="571">
        <f t="shared" si="401"/>
        <v>14</v>
      </c>
      <c r="AL108" s="572">
        <v>6</v>
      </c>
      <c r="AM108" s="573" t="s">
        <v>15</v>
      </c>
      <c r="AN108" s="570"/>
      <c r="AO108" s="571" t="str">
        <f t="shared" si="402"/>
        <v/>
      </c>
      <c r="AP108" s="572"/>
      <c r="AQ108" s="571" t="str">
        <f t="shared" si="403"/>
        <v/>
      </c>
      <c r="AR108" s="572"/>
      <c r="AS108" s="573"/>
      <c r="AT108" s="570"/>
      <c r="AU108" s="571" t="str">
        <f t="shared" si="404"/>
        <v/>
      </c>
      <c r="AV108" s="572"/>
      <c r="AW108" s="571" t="str">
        <f t="shared" si="405"/>
        <v/>
      </c>
      <c r="AX108" s="572"/>
      <c r="AY108" s="573"/>
      <c r="AZ108" s="580"/>
      <c r="BA108" s="581"/>
      <c r="BB108" s="581"/>
      <c r="BC108" s="582"/>
      <c r="BD108" s="583"/>
      <c r="BE108" s="494"/>
      <c r="BF108" s="352" t="s">
        <v>325</v>
      </c>
      <c r="BG108" s="95" t="s">
        <v>417</v>
      </c>
    </row>
    <row r="109" spans="1:59" s="15" customFormat="1" ht="15.75" customHeight="1">
      <c r="A109" s="579" t="s">
        <v>595</v>
      </c>
      <c r="B109" s="550" t="s">
        <v>19</v>
      </c>
      <c r="C109" s="576" t="s">
        <v>613</v>
      </c>
      <c r="D109" s="570"/>
      <c r="E109" s="571" t="str">
        <f t="shared" si="390"/>
        <v/>
      </c>
      <c r="F109" s="572"/>
      <c r="G109" s="571" t="str">
        <f t="shared" si="391"/>
        <v/>
      </c>
      <c r="H109" s="572"/>
      <c r="I109" s="573"/>
      <c r="J109" s="570"/>
      <c r="K109" s="571" t="str">
        <f t="shared" si="392"/>
        <v/>
      </c>
      <c r="L109" s="572"/>
      <c r="M109" s="571" t="str">
        <f t="shared" si="393"/>
        <v/>
      </c>
      <c r="N109" s="572"/>
      <c r="O109" s="573"/>
      <c r="P109" s="570"/>
      <c r="Q109" s="571" t="str">
        <f t="shared" si="394"/>
        <v/>
      </c>
      <c r="R109" s="572"/>
      <c r="S109" s="571" t="str">
        <f t="shared" si="395"/>
        <v/>
      </c>
      <c r="T109" s="572"/>
      <c r="U109" s="573"/>
      <c r="V109" s="570"/>
      <c r="W109" s="571" t="str">
        <f t="shared" si="396"/>
        <v/>
      </c>
      <c r="X109" s="572"/>
      <c r="Y109" s="571" t="str">
        <f t="shared" si="397"/>
        <v/>
      </c>
      <c r="Z109" s="572"/>
      <c r="AA109" s="573"/>
      <c r="AB109" s="570">
        <v>1</v>
      </c>
      <c r="AC109" s="571">
        <f t="shared" si="398"/>
        <v>14</v>
      </c>
      <c r="AD109" s="572">
        <v>1</v>
      </c>
      <c r="AE109" s="571">
        <f t="shared" si="399"/>
        <v>14</v>
      </c>
      <c r="AF109" s="572">
        <v>2</v>
      </c>
      <c r="AG109" s="573" t="s">
        <v>117</v>
      </c>
      <c r="AH109" s="570"/>
      <c r="AI109" s="571" t="str">
        <f t="shared" si="400"/>
        <v/>
      </c>
      <c r="AJ109" s="572"/>
      <c r="AK109" s="571" t="str">
        <f t="shared" si="401"/>
        <v/>
      </c>
      <c r="AL109" s="572"/>
      <c r="AM109" s="573"/>
      <c r="AN109" s="570"/>
      <c r="AO109" s="571" t="str">
        <f t="shared" si="402"/>
        <v/>
      </c>
      <c r="AP109" s="572"/>
      <c r="AQ109" s="571" t="str">
        <f t="shared" si="403"/>
        <v/>
      </c>
      <c r="AR109" s="572"/>
      <c r="AS109" s="573"/>
      <c r="AT109" s="570"/>
      <c r="AU109" s="571" t="str">
        <f t="shared" si="404"/>
        <v/>
      </c>
      <c r="AV109" s="572"/>
      <c r="AW109" s="571" t="str">
        <f t="shared" si="405"/>
        <v/>
      </c>
      <c r="AX109" s="572"/>
      <c r="AY109" s="573"/>
      <c r="AZ109" s="580"/>
      <c r="BA109" s="581"/>
      <c r="BB109" s="581"/>
      <c r="BC109" s="582"/>
      <c r="BD109" s="583"/>
      <c r="BE109" s="494"/>
      <c r="BF109" s="352" t="s">
        <v>265</v>
      </c>
      <c r="BG109" s="95" t="s">
        <v>555</v>
      </c>
    </row>
    <row r="110" spans="1:59" s="15" customFormat="1" ht="15.75" customHeight="1">
      <c r="A110" s="579" t="s">
        <v>596</v>
      </c>
      <c r="B110" s="550" t="s">
        <v>19</v>
      </c>
      <c r="C110" s="576" t="s">
        <v>614</v>
      </c>
      <c r="D110" s="570"/>
      <c r="E110" s="571" t="str">
        <f t="shared" si="390"/>
        <v/>
      </c>
      <c r="F110" s="572"/>
      <c r="G110" s="571" t="str">
        <f t="shared" si="391"/>
        <v/>
      </c>
      <c r="H110" s="572"/>
      <c r="I110" s="573"/>
      <c r="J110" s="570"/>
      <c r="K110" s="571" t="str">
        <f t="shared" si="392"/>
        <v/>
      </c>
      <c r="L110" s="572"/>
      <c r="M110" s="571" t="str">
        <f t="shared" si="393"/>
        <v/>
      </c>
      <c r="N110" s="572"/>
      <c r="O110" s="573"/>
      <c r="P110" s="570"/>
      <c r="Q110" s="571" t="str">
        <f t="shared" si="394"/>
        <v/>
      </c>
      <c r="R110" s="572"/>
      <c r="S110" s="571" t="str">
        <f t="shared" si="395"/>
        <v/>
      </c>
      <c r="T110" s="572"/>
      <c r="U110" s="573"/>
      <c r="V110" s="570"/>
      <c r="W110" s="571" t="str">
        <f t="shared" si="396"/>
        <v/>
      </c>
      <c r="X110" s="572"/>
      <c r="Y110" s="571" t="str">
        <f t="shared" si="397"/>
        <v/>
      </c>
      <c r="Z110" s="572"/>
      <c r="AA110" s="573"/>
      <c r="AB110" s="570"/>
      <c r="AC110" s="571" t="str">
        <f t="shared" si="398"/>
        <v/>
      </c>
      <c r="AD110" s="572"/>
      <c r="AE110" s="571" t="str">
        <f t="shared" si="399"/>
        <v/>
      </c>
      <c r="AF110" s="572"/>
      <c r="AG110" s="573"/>
      <c r="AH110" s="570">
        <v>1</v>
      </c>
      <c r="AI110" s="571">
        <f t="shared" si="400"/>
        <v>14</v>
      </c>
      <c r="AJ110" s="572">
        <v>1</v>
      </c>
      <c r="AK110" s="571">
        <f t="shared" si="401"/>
        <v>14</v>
      </c>
      <c r="AL110" s="572">
        <v>2</v>
      </c>
      <c r="AM110" s="573"/>
      <c r="AN110" s="570"/>
      <c r="AO110" s="571" t="str">
        <f t="shared" si="402"/>
        <v/>
      </c>
      <c r="AP110" s="572"/>
      <c r="AQ110" s="571" t="str">
        <f t="shared" si="403"/>
        <v/>
      </c>
      <c r="AR110" s="572"/>
      <c r="AS110" s="573"/>
      <c r="AT110" s="570"/>
      <c r="AU110" s="571" t="str">
        <f t="shared" si="404"/>
        <v/>
      </c>
      <c r="AV110" s="572"/>
      <c r="AW110" s="571" t="str">
        <f t="shared" si="405"/>
        <v/>
      </c>
      <c r="AX110" s="572"/>
      <c r="AY110" s="573"/>
      <c r="AZ110" s="580"/>
      <c r="BA110" s="581"/>
      <c r="BB110" s="581"/>
      <c r="BC110" s="582"/>
      <c r="BD110" s="583"/>
      <c r="BE110" s="494"/>
      <c r="BF110" s="352" t="s">
        <v>265</v>
      </c>
      <c r="BG110" s="95" t="s">
        <v>555</v>
      </c>
    </row>
    <row r="111" spans="1:59" s="15" customFormat="1" ht="15.75" customHeight="1">
      <c r="A111" s="579" t="s">
        <v>597</v>
      </c>
      <c r="B111" s="550" t="s">
        <v>19</v>
      </c>
      <c r="C111" s="576" t="s">
        <v>615</v>
      </c>
      <c r="D111" s="570"/>
      <c r="E111" s="571" t="str">
        <f t="shared" si="390"/>
        <v/>
      </c>
      <c r="F111" s="572"/>
      <c r="G111" s="571" t="str">
        <f t="shared" si="391"/>
        <v/>
      </c>
      <c r="H111" s="572"/>
      <c r="I111" s="573"/>
      <c r="J111" s="570"/>
      <c r="K111" s="571" t="str">
        <f t="shared" si="392"/>
        <v/>
      </c>
      <c r="L111" s="572"/>
      <c r="M111" s="571" t="str">
        <f t="shared" si="393"/>
        <v/>
      </c>
      <c r="N111" s="572"/>
      <c r="O111" s="573"/>
      <c r="P111" s="570"/>
      <c r="Q111" s="571" t="str">
        <f t="shared" si="394"/>
        <v/>
      </c>
      <c r="R111" s="572"/>
      <c r="S111" s="571" t="str">
        <f t="shared" si="395"/>
        <v/>
      </c>
      <c r="T111" s="572"/>
      <c r="U111" s="573"/>
      <c r="V111" s="570"/>
      <c r="W111" s="571" t="str">
        <f t="shared" si="396"/>
        <v/>
      </c>
      <c r="X111" s="572"/>
      <c r="Y111" s="571" t="str">
        <f t="shared" si="397"/>
        <v/>
      </c>
      <c r="Z111" s="572"/>
      <c r="AA111" s="573"/>
      <c r="AB111" s="570">
        <v>1</v>
      </c>
      <c r="AC111" s="571">
        <f t="shared" si="398"/>
        <v>14</v>
      </c>
      <c r="AD111" s="572">
        <v>1</v>
      </c>
      <c r="AE111" s="571">
        <f t="shared" si="399"/>
        <v>14</v>
      </c>
      <c r="AF111" s="572">
        <v>2</v>
      </c>
      <c r="AG111" s="573" t="s">
        <v>117</v>
      </c>
      <c r="AH111" s="570"/>
      <c r="AI111" s="571" t="str">
        <f t="shared" si="400"/>
        <v/>
      </c>
      <c r="AJ111" s="572"/>
      <c r="AK111" s="571" t="str">
        <f t="shared" si="401"/>
        <v/>
      </c>
      <c r="AL111" s="572"/>
      <c r="AM111" s="573"/>
      <c r="AN111" s="570"/>
      <c r="AO111" s="571" t="str">
        <f t="shared" si="402"/>
        <v/>
      </c>
      <c r="AP111" s="572"/>
      <c r="AQ111" s="571" t="str">
        <f t="shared" si="403"/>
        <v/>
      </c>
      <c r="AR111" s="572"/>
      <c r="AS111" s="573"/>
      <c r="AT111" s="570"/>
      <c r="AU111" s="571" t="str">
        <f t="shared" si="404"/>
        <v/>
      </c>
      <c r="AV111" s="572"/>
      <c r="AW111" s="571" t="str">
        <f t="shared" si="405"/>
        <v/>
      </c>
      <c r="AX111" s="572"/>
      <c r="AY111" s="573"/>
      <c r="AZ111" s="580"/>
      <c r="BA111" s="581"/>
      <c r="BB111" s="581"/>
      <c r="BC111" s="582"/>
      <c r="BD111" s="583"/>
      <c r="BE111" s="494"/>
      <c r="BF111" s="352" t="s">
        <v>265</v>
      </c>
      <c r="BG111" s="95" t="s">
        <v>555</v>
      </c>
    </row>
    <row r="112" spans="1:59" s="15" customFormat="1" ht="15.75" customHeight="1" thickBot="1">
      <c r="A112" s="579" t="s">
        <v>598</v>
      </c>
      <c r="B112" s="550" t="s">
        <v>19</v>
      </c>
      <c r="C112" s="576" t="s">
        <v>616</v>
      </c>
      <c r="D112" s="570"/>
      <c r="E112" s="571" t="str">
        <f t="shared" si="390"/>
        <v/>
      </c>
      <c r="F112" s="572"/>
      <c r="G112" s="571" t="str">
        <f t="shared" si="391"/>
        <v/>
      </c>
      <c r="H112" s="572"/>
      <c r="I112" s="573"/>
      <c r="J112" s="570"/>
      <c r="K112" s="571" t="str">
        <f t="shared" si="392"/>
        <v/>
      </c>
      <c r="L112" s="572"/>
      <c r="M112" s="571" t="str">
        <f t="shared" si="393"/>
        <v/>
      </c>
      <c r="N112" s="572"/>
      <c r="O112" s="573"/>
      <c r="P112" s="570"/>
      <c r="Q112" s="571" t="str">
        <f t="shared" si="394"/>
        <v/>
      </c>
      <c r="R112" s="572"/>
      <c r="S112" s="571" t="str">
        <f t="shared" si="395"/>
        <v/>
      </c>
      <c r="T112" s="572"/>
      <c r="U112" s="573"/>
      <c r="V112" s="570"/>
      <c r="W112" s="571" t="str">
        <f t="shared" si="396"/>
        <v/>
      </c>
      <c r="X112" s="572"/>
      <c r="Y112" s="571" t="str">
        <f t="shared" si="397"/>
        <v/>
      </c>
      <c r="Z112" s="572"/>
      <c r="AA112" s="573"/>
      <c r="AB112" s="570"/>
      <c r="AC112" s="571" t="str">
        <f t="shared" si="398"/>
        <v/>
      </c>
      <c r="AD112" s="572"/>
      <c r="AE112" s="571" t="str">
        <f t="shared" si="399"/>
        <v/>
      </c>
      <c r="AF112" s="572"/>
      <c r="AG112" s="573"/>
      <c r="AH112" s="570">
        <v>1</v>
      </c>
      <c r="AI112" s="571">
        <f t="shared" si="400"/>
        <v>14</v>
      </c>
      <c r="AJ112" s="572">
        <v>1</v>
      </c>
      <c r="AK112" s="571">
        <f t="shared" si="401"/>
        <v>14</v>
      </c>
      <c r="AL112" s="572">
        <v>2</v>
      </c>
      <c r="AM112" s="573"/>
      <c r="AN112" s="570"/>
      <c r="AO112" s="571" t="str">
        <f t="shared" si="402"/>
        <v/>
      </c>
      <c r="AP112" s="572"/>
      <c r="AQ112" s="571" t="str">
        <f t="shared" si="403"/>
        <v/>
      </c>
      <c r="AR112" s="572"/>
      <c r="AS112" s="573"/>
      <c r="AT112" s="570"/>
      <c r="AU112" s="571" t="str">
        <f t="shared" si="404"/>
        <v/>
      </c>
      <c r="AV112" s="572"/>
      <c r="AW112" s="571" t="str">
        <f t="shared" si="405"/>
        <v/>
      </c>
      <c r="AX112" s="572"/>
      <c r="AY112" s="573"/>
      <c r="AZ112" s="682"/>
      <c r="BA112" s="683"/>
      <c r="BB112" s="683"/>
      <c r="BC112" s="684"/>
      <c r="BD112" s="685"/>
      <c r="BE112" s="686"/>
      <c r="BF112" s="352" t="s">
        <v>357</v>
      </c>
      <c r="BG112" s="95" t="s">
        <v>617</v>
      </c>
    </row>
    <row r="113" spans="1:59" s="15" customFormat="1" ht="24.75" hidden="1" customHeight="1" thickTop="1" thickBot="1">
      <c r="A113" s="713"/>
      <c r="B113" s="714"/>
      <c r="C113" s="714"/>
      <c r="D113" s="714"/>
      <c r="E113" s="714"/>
      <c r="F113" s="714"/>
      <c r="G113" s="714"/>
      <c r="H113" s="714"/>
      <c r="I113" s="714"/>
      <c r="J113" s="714"/>
      <c r="K113" s="714"/>
      <c r="L113" s="714"/>
      <c r="M113" s="714"/>
      <c r="N113" s="714"/>
      <c r="O113" s="714"/>
      <c r="P113" s="714"/>
      <c r="Q113" s="714"/>
      <c r="R113" s="714"/>
      <c r="S113" s="714"/>
      <c r="T113" s="714"/>
      <c r="U113" s="714"/>
      <c r="V113" s="714"/>
      <c r="W113" s="714"/>
      <c r="X113" s="714"/>
      <c r="Y113" s="714"/>
      <c r="Z113" s="714"/>
      <c r="AA113" s="714"/>
      <c r="AB113" s="714"/>
      <c r="AC113" s="714"/>
      <c r="AD113" s="714"/>
      <c r="AE113" s="714"/>
      <c r="AF113" s="714"/>
      <c r="AG113" s="714"/>
      <c r="AH113" s="714"/>
      <c r="AI113" s="714"/>
      <c r="AJ113" s="714"/>
      <c r="AK113" s="714"/>
      <c r="AL113" s="714"/>
      <c r="AM113" s="714"/>
      <c r="AN113" s="714"/>
      <c r="AO113" s="714"/>
      <c r="AP113" s="714"/>
      <c r="AQ113" s="714"/>
      <c r="AR113" s="714"/>
      <c r="AS113" s="714"/>
      <c r="AT113" s="714"/>
      <c r="AU113" s="714"/>
      <c r="AV113" s="714"/>
      <c r="AW113" s="714"/>
      <c r="AX113" s="714"/>
      <c r="AY113" s="715"/>
      <c r="AZ113" s="180"/>
      <c r="BA113" s="180"/>
      <c r="BB113" s="180"/>
      <c r="BC113" s="180"/>
      <c r="BD113" s="180"/>
      <c r="BE113" s="181"/>
      <c r="BF113" s="353"/>
      <c r="BG113" s="182"/>
    </row>
    <row r="114" spans="1:59" s="15" customFormat="1" ht="22.5" hidden="1" customHeight="1" thickTop="1" thickBot="1">
      <c r="A114" s="127"/>
      <c r="B114" s="128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1"/>
      <c r="N114" s="132"/>
      <c r="O114" s="132"/>
      <c r="P114" s="130"/>
      <c r="Q114" s="130"/>
      <c r="R114" s="130"/>
      <c r="S114" s="130"/>
      <c r="T114" s="130"/>
      <c r="U114" s="130"/>
      <c r="V114" s="130"/>
      <c r="W114" s="130"/>
      <c r="X114" s="130"/>
      <c r="Y114" s="131"/>
      <c r="Z114" s="132"/>
      <c r="AA114" s="132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3"/>
      <c r="AZ114" s="20"/>
      <c r="BA114" s="21"/>
      <c r="BB114" s="21"/>
      <c r="BC114" s="21"/>
      <c r="BD114" s="21"/>
      <c r="BE114" s="22"/>
    </row>
    <row r="115" spans="1:59" s="15" customFormat="1" ht="15.75" customHeight="1" thickTop="1" thickBot="1">
      <c r="A115" s="716"/>
      <c r="B115" s="717"/>
      <c r="C115" s="717"/>
      <c r="D115" s="717"/>
      <c r="E115" s="717"/>
      <c r="F115" s="717"/>
      <c r="G115" s="717"/>
      <c r="H115" s="717"/>
      <c r="I115" s="717"/>
      <c r="J115" s="717"/>
      <c r="K115" s="717"/>
      <c r="L115" s="717"/>
      <c r="M115" s="717"/>
      <c r="N115" s="717"/>
      <c r="O115" s="717"/>
      <c r="P115" s="717"/>
      <c r="Q115" s="717"/>
      <c r="R115" s="717"/>
      <c r="S115" s="717"/>
      <c r="T115" s="717"/>
      <c r="U115" s="717"/>
      <c r="V115" s="717"/>
      <c r="W115" s="717"/>
      <c r="X115" s="717"/>
      <c r="Y115" s="717"/>
      <c r="Z115" s="717"/>
      <c r="AA115" s="717"/>
      <c r="AB115" s="717"/>
      <c r="AC115" s="717"/>
      <c r="AD115" s="717"/>
      <c r="AE115" s="717"/>
      <c r="AF115" s="717"/>
      <c r="AG115" s="717"/>
      <c r="AH115" s="717"/>
      <c r="AI115" s="717"/>
      <c r="AJ115" s="717"/>
      <c r="AK115" s="717"/>
      <c r="AL115" s="717"/>
      <c r="AM115" s="717"/>
      <c r="AN115" s="717"/>
      <c r="AO115" s="717"/>
      <c r="AP115" s="717"/>
      <c r="AQ115" s="717"/>
      <c r="AR115" s="717"/>
      <c r="AS115" s="717"/>
      <c r="AT115" s="717"/>
      <c r="AU115" s="717"/>
      <c r="AV115" s="717"/>
      <c r="AW115" s="717"/>
      <c r="AX115" s="717"/>
      <c r="AY115" s="717"/>
      <c r="AZ115" s="26"/>
      <c r="BA115" s="26"/>
      <c r="BB115" s="26"/>
      <c r="BC115" s="26"/>
      <c r="BD115" s="26"/>
      <c r="BE115" s="27"/>
    </row>
    <row r="116" spans="1:59" s="15" customFormat="1" ht="15.75" customHeight="1" thickTop="1">
      <c r="A116" s="710" t="s">
        <v>22</v>
      </c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1"/>
      <c r="S116" s="711"/>
      <c r="T116" s="711"/>
      <c r="U116" s="711"/>
      <c r="V116" s="711"/>
      <c r="W116" s="711"/>
      <c r="X116" s="711"/>
      <c r="Y116" s="711"/>
      <c r="Z116" s="711"/>
      <c r="AA116" s="711"/>
      <c r="AB116" s="711"/>
      <c r="AC116" s="711"/>
      <c r="AD116" s="711"/>
      <c r="AE116" s="711"/>
      <c r="AF116" s="711"/>
      <c r="AG116" s="711"/>
      <c r="AH116" s="711"/>
      <c r="AI116" s="711"/>
      <c r="AJ116" s="711"/>
      <c r="AK116" s="711"/>
      <c r="AL116" s="711"/>
      <c r="AM116" s="711"/>
      <c r="AN116" s="711"/>
      <c r="AO116" s="711"/>
      <c r="AP116" s="711"/>
      <c r="AQ116" s="711"/>
      <c r="AR116" s="711"/>
      <c r="AS116" s="711"/>
      <c r="AT116" s="711"/>
      <c r="AU116" s="711"/>
      <c r="AV116" s="711"/>
      <c r="AW116" s="711"/>
      <c r="AX116" s="711"/>
      <c r="AY116" s="712"/>
      <c r="AZ116" s="29"/>
      <c r="BA116" s="29"/>
      <c r="BB116" s="29"/>
      <c r="BC116" s="29"/>
      <c r="BD116" s="29"/>
      <c r="BE116" s="30"/>
    </row>
    <row r="117" spans="1:59" s="15" customFormat="1" ht="15.75" customHeight="1">
      <c r="A117" s="585"/>
      <c r="B117" s="586"/>
      <c r="C117" s="587" t="s">
        <v>23</v>
      </c>
      <c r="D117" s="588"/>
      <c r="E117" s="588"/>
      <c r="F117" s="588"/>
      <c r="G117" s="588"/>
      <c r="H117" s="512"/>
      <c r="I117" s="589">
        <f>IF(COUNTIF(I10:I66,"A")=0,"",COUNTIF(I10:I66,"A"))</f>
        <v>1</v>
      </c>
      <c r="J117" s="590"/>
      <c r="K117" s="588"/>
      <c r="L117" s="588"/>
      <c r="M117" s="588"/>
      <c r="N117" s="512"/>
      <c r="O117" s="589">
        <f>IF(COUNTIF(O10:O66,"A")=0,"",COUNTIF(O10:O66,"A"))</f>
        <v>2</v>
      </c>
      <c r="P117" s="590"/>
      <c r="Q117" s="588"/>
      <c r="R117" s="588"/>
      <c r="S117" s="588"/>
      <c r="T117" s="512"/>
      <c r="U117" s="589">
        <f>IF(COUNTIF(U10:U66,"A")=0,"",COUNTIF(U10:U66,"A"))</f>
        <v>1</v>
      </c>
      <c r="V117" s="590"/>
      <c r="W117" s="588"/>
      <c r="X117" s="588"/>
      <c r="Y117" s="588"/>
      <c r="Z117" s="512"/>
      <c r="AA117" s="589">
        <f>IF(COUNTIF(AA10:AA66,"A")=0,"",COUNTIF(AA10:AA66,"A"))</f>
        <v>1</v>
      </c>
      <c r="AB117" s="590"/>
      <c r="AC117" s="588"/>
      <c r="AD117" s="588"/>
      <c r="AE117" s="588"/>
      <c r="AF117" s="512"/>
      <c r="AG117" s="589" t="str">
        <f>IF(COUNTIF(AG10:AG66,"A")=0,"",COUNTIF(AG10:AG66,"A"))</f>
        <v/>
      </c>
      <c r="AH117" s="590"/>
      <c r="AI117" s="588"/>
      <c r="AJ117" s="588"/>
      <c r="AK117" s="588"/>
      <c r="AL117" s="512"/>
      <c r="AM117" s="589" t="str">
        <f>IF(COUNTIF(AM10:AM66,"A")=0,"",COUNTIF(AM10:AM66,"A"))</f>
        <v/>
      </c>
      <c r="AN117" s="590"/>
      <c r="AO117" s="588"/>
      <c r="AP117" s="588"/>
      <c r="AQ117" s="588"/>
      <c r="AR117" s="512"/>
      <c r="AS117" s="589" t="str">
        <f>IF(COUNTIF(AS10:AS66,"A")=0,"",COUNTIF(AS10:AS66,"A"))</f>
        <v/>
      </c>
      <c r="AT117" s="590"/>
      <c r="AU117" s="588"/>
      <c r="AV117" s="588"/>
      <c r="AW117" s="588"/>
      <c r="AX117" s="512"/>
      <c r="AY117" s="589" t="str">
        <f>IF(COUNTIF(AY10:AY66,"A")=0,"",COUNTIF(AY10:AY66,"A"))</f>
        <v/>
      </c>
      <c r="AZ117" s="591"/>
      <c r="BA117" s="588"/>
      <c r="BB117" s="588"/>
      <c r="BC117" s="588"/>
      <c r="BD117" s="512"/>
      <c r="BE117" s="592">
        <f>IF(SUM(I117:AY117)=0,"",SUM(I117:AY117))</f>
        <v>5</v>
      </c>
    </row>
    <row r="118" spans="1:59" s="15" customFormat="1" ht="15.75" customHeight="1">
      <c r="A118" s="593"/>
      <c r="B118" s="586"/>
      <c r="C118" s="587" t="s">
        <v>24</v>
      </c>
      <c r="D118" s="588"/>
      <c r="E118" s="588"/>
      <c r="F118" s="588"/>
      <c r="G118" s="588"/>
      <c r="H118" s="512"/>
      <c r="I118" s="589" t="str">
        <f>IF(COUNTIF(I10:I66,"B")=0,"",COUNTIF(I10:I66,"B"))</f>
        <v/>
      </c>
      <c r="J118" s="590"/>
      <c r="K118" s="588"/>
      <c r="L118" s="588"/>
      <c r="M118" s="588"/>
      <c r="N118" s="512"/>
      <c r="O118" s="589" t="str">
        <f>IF(COUNTIF(O10:O66,"B")=0,"",COUNTIF(O10:O66,"B"))</f>
        <v/>
      </c>
      <c r="P118" s="590"/>
      <c r="Q118" s="588"/>
      <c r="R118" s="588"/>
      <c r="S118" s="588"/>
      <c r="T118" s="512"/>
      <c r="U118" s="589" t="str">
        <f>IF(COUNTIF(U10:U66,"B")=0,"",COUNTIF(U10:U66,"B"))</f>
        <v/>
      </c>
      <c r="V118" s="590"/>
      <c r="W118" s="588"/>
      <c r="X118" s="588"/>
      <c r="Y118" s="588"/>
      <c r="Z118" s="512"/>
      <c r="AA118" s="589" t="str">
        <f>IF(COUNTIF(AA10:AA66,"B")=0,"",COUNTIF(AA10:AA66,"B"))</f>
        <v/>
      </c>
      <c r="AB118" s="590"/>
      <c r="AC118" s="588"/>
      <c r="AD118" s="588"/>
      <c r="AE118" s="588"/>
      <c r="AF118" s="512"/>
      <c r="AG118" s="589" t="str">
        <f>IF(COUNTIF(AG10:AG66,"B")=0,"",COUNTIF(AG10:AG66,"B"))</f>
        <v/>
      </c>
      <c r="AH118" s="590"/>
      <c r="AI118" s="588"/>
      <c r="AJ118" s="588"/>
      <c r="AK118" s="588"/>
      <c r="AL118" s="512"/>
      <c r="AM118" s="589" t="str">
        <f>IF(COUNTIF(AM10:AM66,"B")=0,"",COUNTIF(AM10:AM66,"B"))</f>
        <v/>
      </c>
      <c r="AN118" s="590"/>
      <c r="AO118" s="588"/>
      <c r="AP118" s="588"/>
      <c r="AQ118" s="588"/>
      <c r="AR118" s="512"/>
      <c r="AS118" s="589" t="str">
        <f>IF(COUNTIF(AS10:AS66,"B")=0,"",COUNTIF(AS10:AS66,"B"))</f>
        <v/>
      </c>
      <c r="AT118" s="590"/>
      <c r="AU118" s="588"/>
      <c r="AV118" s="588"/>
      <c r="AW118" s="588"/>
      <c r="AX118" s="512"/>
      <c r="AY118" s="589" t="str">
        <f>IF(COUNTIF(AY10:AY66,"B")=0,"",COUNTIF(AY10:AY66,"B"))</f>
        <v/>
      </c>
      <c r="AZ118" s="591"/>
      <c r="BA118" s="588"/>
      <c r="BB118" s="588"/>
      <c r="BC118" s="588"/>
      <c r="BD118" s="512"/>
      <c r="BE118" s="592" t="str">
        <f t="shared" ref="BE118:BE129" si="406">IF(SUM(I118:AY118)=0,"",SUM(I118:AY118))</f>
        <v/>
      </c>
    </row>
    <row r="119" spans="1:59" s="15" customFormat="1" ht="15.75" customHeight="1">
      <c r="A119" s="593"/>
      <c r="B119" s="586"/>
      <c r="C119" s="587" t="s">
        <v>57</v>
      </c>
      <c r="D119" s="588"/>
      <c r="E119" s="588"/>
      <c r="F119" s="588"/>
      <c r="G119" s="588"/>
      <c r="H119" s="512"/>
      <c r="I119" s="589">
        <f>IF(COUNTIF(I10:I66,"ÉÉ")=0,"",COUNTIF(I10:I66,"ÉÉ"))</f>
        <v>3</v>
      </c>
      <c r="J119" s="590"/>
      <c r="K119" s="588"/>
      <c r="L119" s="588"/>
      <c r="M119" s="588"/>
      <c r="N119" s="512"/>
      <c r="O119" s="589">
        <f>IF(COUNTIF(O10:O66,"ÉÉ")=0,"",COUNTIF(O10:O66,"ÉÉ"))</f>
        <v>3</v>
      </c>
      <c r="P119" s="590"/>
      <c r="Q119" s="588"/>
      <c r="R119" s="588"/>
      <c r="S119" s="588"/>
      <c r="T119" s="512"/>
      <c r="U119" s="589">
        <f>IF(COUNTIF(U10:U66,"ÉÉ")=0,"",COUNTIF(U10:U66,"ÉÉ"))</f>
        <v>2</v>
      </c>
      <c r="V119" s="590"/>
      <c r="W119" s="588"/>
      <c r="X119" s="588"/>
      <c r="Y119" s="588"/>
      <c r="Z119" s="512"/>
      <c r="AA119" s="589">
        <f>IF(COUNTIF(AA10:AA66,"ÉÉ")=0,"",COUNTIF(AA10:AA66,"ÉÉ"))</f>
        <v>2</v>
      </c>
      <c r="AB119" s="590"/>
      <c r="AC119" s="588"/>
      <c r="AD119" s="588"/>
      <c r="AE119" s="588"/>
      <c r="AF119" s="512"/>
      <c r="AG119" s="589" t="str">
        <f>IF(COUNTIF(AG10:AG66,"ÉÉ")=0,"",COUNTIF(AG10:AG66,"ÉÉ"))</f>
        <v/>
      </c>
      <c r="AH119" s="590"/>
      <c r="AI119" s="588"/>
      <c r="AJ119" s="588"/>
      <c r="AK119" s="588"/>
      <c r="AL119" s="512"/>
      <c r="AM119" s="589" t="str">
        <f>IF(COUNTIF(AM10:AM66,"ÉÉ")=0,"",COUNTIF(AM10:AM66,"ÉÉ"))</f>
        <v/>
      </c>
      <c r="AN119" s="590"/>
      <c r="AO119" s="588"/>
      <c r="AP119" s="588"/>
      <c r="AQ119" s="588"/>
      <c r="AR119" s="512"/>
      <c r="AS119" s="589" t="str">
        <f>IF(COUNTIF(AS10:AS66,"ÉÉ")=0,"",COUNTIF(AS10:AS66,"ÉÉ"))</f>
        <v/>
      </c>
      <c r="AT119" s="590"/>
      <c r="AU119" s="588"/>
      <c r="AV119" s="588"/>
      <c r="AW119" s="588"/>
      <c r="AX119" s="512"/>
      <c r="AY119" s="589">
        <f>IF(COUNTIF(AY10:AY66,"ÉÉ")=0,"",COUNTIF(AY10:AY66,"ÉÉ"))</f>
        <v>1</v>
      </c>
      <c r="AZ119" s="591"/>
      <c r="BA119" s="588"/>
      <c r="BB119" s="588"/>
      <c r="BC119" s="588"/>
      <c r="BD119" s="512"/>
      <c r="BE119" s="592">
        <f t="shared" si="406"/>
        <v>11</v>
      </c>
    </row>
    <row r="120" spans="1:59" s="15" customFormat="1" ht="15.75" customHeight="1">
      <c r="A120" s="593"/>
      <c r="B120" s="594"/>
      <c r="C120" s="587" t="s">
        <v>58</v>
      </c>
      <c r="D120" s="595"/>
      <c r="E120" s="595"/>
      <c r="F120" s="595"/>
      <c r="G120" s="595"/>
      <c r="H120" s="596"/>
      <c r="I120" s="589" t="str">
        <f>IF(COUNTIF(I10:I66,"ÉÉ(Z)")=0,"",COUNTIF(I10:I66,"ÉÉ(Z)"))</f>
        <v/>
      </c>
      <c r="J120" s="597"/>
      <c r="K120" s="595"/>
      <c r="L120" s="595"/>
      <c r="M120" s="595"/>
      <c r="N120" s="596"/>
      <c r="O120" s="589" t="str">
        <f>IF(COUNTIF(O10:O66,"ÉÉ(Z)")=0,"",COUNTIF(O10:O66,"ÉÉ(Z)"))</f>
        <v/>
      </c>
      <c r="P120" s="597"/>
      <c r="Q120" s="595"/>
      <c r="R120" s="595"/>
      <c r="S120" s="595"/>
      <c r="T120" s="596"/>
      <c r="U120" s="589">
        <f>IF(COUNTIF(U10:U66,"ÉÉ(Z)")=0,"",COUNTIF(U10:U66,"ÉÉ(Z)"))</f>
        <v>1</v>
      </c>
      <c r="V120" s="597"/>
      <c r="W120" s="595"/>
      <c r="X120" s="595"/>
      <c r="Y120" s="595"/>
      <c r="Z120" s="596"/>
      <c r="AA120" s="589" t="str">
        <f>IF(COUNTIF(AA10:AA66,"ÉÉ(Z)")=0,"",COUNTIF(AA10:AA66,"ÉÉ(Z)"))</f>
        <v/>
      </c>
      <c r="AB120" s="597"/>
      <c r="AC120" s="595"/>
      <c r="AD120" s="595"/>
      <c r="AE120" s="595"/>
      <c r="AF120" s="596"/>
      <c r="AG120" s="589" t="str">
        <f>IF(COUNTIF(AG10:AG66,"ÉÉ(Z)")=0,"",COUNTIF(AG10:AG66,"ÉÉ(Z)"))</f>
        <v/>
      </c>
      <c r="AH120" s="597"/>
      <c r="AI120" s="595"/>
      <c r="AJ120" s="595"/>
      <c r="AK120" s="595"/>
      <c r="AL120" s="596"/>
      <c r="AM120" s="589" t="str">
        <f>IF(COUNTIF(AM10:AM66,"ÉÉ(Z)")=0,"",COUNTIF(AM10:AM66,"ÉÉ(Z)"))</f>
        <v/>
      </c>
      <c r="AN120" s="597"/>
      <c r="AO120" s="595"/>
      <c r="AP120" s="595"/>
      <c r="AQ120" s="595"/>
      <c r="AR120" s="596"/>
      <c r="AS120" s="589" t="str">
        <f>IF(COUNTIF(AS10:AS66,"ÉÉ(Z)")=0,"",COUNTIF(AS10:AS66,"ÉÉ(Z)"))</f>
        <v/>
      </c>
      <c r="AT120" s="597"/>
      <c r="AU120" s="595"/>
      <c r="AV120" s="595"/>
      <c r="AW120" s="595"/>
      <c r="AX120" s="596"/>
      <c r="AY120" s="589" t="str">
        <f>IF(COUNTIF(AY10:AY66,"ÉÉ(Z)")=0,"",COUNTIF(AY10:AY66,"ÉÉ(Z)"))</f>
        <v/>
      </c>
      <c r="AZ120" s="598"/>
      <c r="BA120" s="595"/>
      <c r="BB120" s="595"/>
      <c r="BC120" s="595"/>
      <c r="BD120" s="596"/>
      <c r="BE120" s="592">
        <f t="shared" si="406"/>
        <v>1</v>
      </c>
    </row>
    <row r="121" spans="1:59" s="15" customFormat="1" ht="15.75" customHeight="1">
      <c r="A121" s="593"/>
      <c r="B121" s="586"/>
      <c r="C121" s="587" t="s">
        <v>59</v>
      </c>
      <c r="D121" s="588"/>
      <c r="E121" s="588"/>
      <c r="F121" s="588"/>
      <c r="G121" s="588"/>
      <c r="H121" s="512"/>
      <c r="I121" s="589">
        <f>IF(COUNTIF(I10:I66,"GYJ")=0,"",COUNTIF(I10:I66,"GYJ"))</f>
        <v>6</v>
      </c>
      <c r="J121" s="590"/>
      <c r="K121" s="588"/>
      <c r="L121" s="588"/>
      <c r="M121" s="588"/>
      <c r="N121" s="512"/>
      <c r="O121" s="589">
        <f>IF(COUNTIF(O10:O66,"GYJ")=0,"",COUNTIF(O10:O66,"GYJ"))</f>
        <v>7</v>
      </c>
      <c r="P121" s="590"/>
      <c r="Q121" s="588"/>
      <c r="R121" s="588"/>
      <c r="S121" s="588"/>
      <c r="T121" s="512"/>
      <c r="U121" s="589">
        <f>IF(COUNTIF(U10:U66,"GYJ")=0,"",COUNTIF(U10:U66,"GYJ"))</f>
        <v>5</v>
      </c>
      <c r="V121" s="590"/>
      <c r="W121" s="588"/>
      <c r="X121" s="588"/>
      <c r="Y121" s="588"/>
      <c r="Z121" s="512"/>
      <c r="AA121" s="589">
        <f>IF(COUNTIF(AA10:AA66,"GYJ")=0,"",COUNTIF(AA10:AA66,"GYJ"))</f>
        <v>3</v>
      </c>
      <c r="AB121" s="590"/>
      <c r="AC121" s="588"/>
      <c r="AD121" s="588"/>
      <c r="AE121" s="588"/>
      <c r="AF121" s="512"/>
      <c r="AG121" s="589">
        <f>IF(COUNTIF(AG10:AG66,"GYJ")=0,"",COUNTIF(AG10:AG66,"GYJ"))</f>
        <v>1</v>
      </c>
      <c r="AH121" s="590"/>
      <c r="AI121" s="588"/>
      <c r="AJ121" s="588"/>
      <c r="AK121" s="588"/>
      <c r="AL121" s="512"/>
      <c r="AM121" s="589">
        <f>IF(COUNTIF(AM10:AM66,"GYJ")=0,"",COUNTIF(AM10:AM66,"GYJ"))</f>
        <v>2</v>
      </c>
      <c r="AN121" s="590"/>
      <c r="AO121" s="588"/>
      <c r="AP121" s="588"/>
      <c r="AQ121" s="588"/>
      <c r="AR121" s="512"/>
      <c r="AS121" s="589">
        <f>IF(COUNTIF(AS10:AS66,"GYJ")=0,"",COUNTIF(AS10:AS66,"GYJ"))</f>
        <v>1</v>
      </c>
      <c r="AT121" s="590"/>
      <c r="AU121" s="588"/>
      <c r="AV121" s="588"/>
      <c r="AW121" s="588"/>
      <c r="AX121" s="512"/>
      <c r="AY121" s="589">
        <f>IF(COUNTIF(AY10:AY66,"GYJ")=0,"",COUNTIF(AY10:AY66,"GYJ"))</f>
        <v>1</v>
      </c>
      <c r="AZ121" s="591"/>
      <c r="BA121" s="588"/>
      <c r="BB121" s="588"/>
      <c r="BC121" s="588"/>
      <c r="BD121" s="512"/>
      <c r="BE121" s="592">
        <f t="shared" si="406"/>
        <v>26</v>
      </c>
    </row>
    <row r="122" spans="1:59" s="15" customFormat="1" ht="15.75" customHeight="1">
      <c r="A122" s="593"/>
      <c r="B122" s="586"/>
      <c r="C122" s="587" t="s">
        <v>60</v>
      </c>
      <c r="D122" s="588"/>
      <c r="E122" s="588"/>
      <c r="F122" s="588"/>
      <c r="G122" s="588"/>
      <c r="H122" s="512"/>
      <c r="I122" s="589" t="str">
        <f>IF(COUNTIF(I10:I66,"GYJ(Z)")=0,"",COUNTIF(I10:I66,"GYJ(Z)"))</f>
        <v/>
      </c>
      <c r="J122" s="590"/>
      <c r="K122" s="588"/>
      <c r="L122" s="588"/>
      <c r="M122" s="588"/>
      <c r="N122" s="512"/>
      <c r="O122" s="589" t="str">
        <f>IF(COUNTIF(O10:O66,"GYJ(Z)")=0,"",COUNTIF(O10:O66,"GYJ(Z)"))</f>
        <v/>
      </c>
      <c r="P122" s="590"/>
      <c r="Q122" s="588"/>
      <c r="R122" s="588"/>
      <c r="S122" s="588"/>
      <c r="T122" s="512"/>
      <c r="U122" s="589" t="str">
        <f>IF(COUNTIF(U10:U66,"GYJ(Z)")=0,"",COUNTIF(U10:U66,"GYJ(Z)"))</f>
        <v/>
      </c>
      <c r="V122" s="590"/>
      <c r="W122" s="588"/>
      <c r="X122" s="588"/>
      <c r="Y122" s="588"/>
      <c r="Z122" s="512"/>
      <c r="AA122" s="589" t="str">
        <f>IF(COUNTIF(AA10:AA66,"GYJ(Z)")=0,"",COUNTIF(AA10:AA66,"GYJ(Z)"))</f>
        <v/>
      </c>
      <c r="AB122" s="590"/>
      <c r="AC122" s="588"/>
      <c r="AD122" s="588"/>
      <c r="AE122" s="588"/>
      <c r="AF122" s="512"/>
      <c r="AG122" s="589" t="str">
        <f>IF(COUNTIF(AG10:AG66,"GYJ(Z)")=0,"",COUNTIF(AG10:AG66,"GYJ(Z)"))</f>
        <v/>
      </c>
      <c r="AH122" s="590"/>
      <c r="AI122" s="588"/>
      <c r="AJ122" s="588"/>
      <c r="AK122" s="588"/>
      <c r="AL122" s="512"/>
      <c r="AM122" s="589" t="str">
        <f>IF(COUNTIF(AM10:AM66,"GYJ(Z)")=0,"",COUNTIF(AM10:AM66,"GYJ(Z)"))</f>
        <v/>
      </c>
      <c r="AN122" s="590"/>
      <c r="AO122" s="588"/>
      <c r="AP122" s="588"/>
      <c r="AQ122" s="588"/>
      <c r="AR122" s="512"/>
      <c r="AS122" s="589" t="str">
        <f>IF(COUNTIF(AS10:AS66,"GYJ(Z)")=0,"",COUNTIF(AS10:AS66,"GYJ(Z)"))</f>
        <v/>
      </c>
      <c r="AT122" s="590"/>
      <c r="AU122" s="588"/>
      <c r="AV122" s="588"/>
      <c r="AW122" s="588"/>
      <c r="AX122" s="512"/>
      <c r="AY122" s="589" t="str">
        <f>IF(COUNTIF(AY10:AY66,"GYJ(Z)")=0,"",COUNTIF(AY10:AY66,"GYJ(Z)"))</f>
        <v/>
      </c>
      <c r="AZ122" s="591"/>
      <c r="BA122" s="588"/>
      <c r="BB122" s="588"/>
      <c r="BC122" s="588"/>
      <c r="BD122" s="512"/>
      <c r="BE122" s="592" t="str">
        <f t="shared" si="406"/>
        <v/>
      </c>
    </row>
    <row r="123" spans="1:59" s="15" customFormat="1" ht="15.75" customHeight="1">
      <c r="A123" s="593"/>
      <c r="B123" s="586"/>
      <c r="C123" s="587" t="s">
        <v>32</v>
      </c>
      <c r="D123" s="588"/>
      <c r="E123" s="588"/>
      <c r="F123" s="588"/>
      <c r="G123" s="588"/>
      <c r="H123" s="512"/>
      <c r="I123" s="589">
        <f>IF(COUNTIF(I10:I66,"K")=0,"",COUNTIF(I10:I66,"K"))</f>
        <v>2</v>
      </c>
      <c r="J123" s="590"/>
      <c r="K123" s="588"/>
      <c r="L123" s="588"/>
      <c r="M123" s="588"/>
      <c r="N123" s="512"/>
      <c r="O123" s="589">
        <f>IF(COUNTIF(O10:O66,"K")=0,"",COUNTIF(O10:O66,"K"))</f>
        <v>2</v>
      </c>
      <c r="P123" s="590"/>
      <c r="Q123" s="588"/>
      <c r="R123" s="588"/>
      <c r="S123" s="588"/>
      <c r="T123" s="512"/>
      <c r="U123" s="589">
        <f>IF(COUNTIF(U10:U66,"K")=0,"",COUNTIF(U10:U66,"K"))</f>
        <v>2</v>
      </c>
      <c r="V123" s="590"/>
      <c r="W123" s="588"/>
      <c r="X123" s="588"/>
      <c r="Y123" s="588"/>
      <c r="Z123" s="512"/>
      <c r="AA123" s="589">
        <f>IF(COUNTIF(AA10:AA66,"K")=0,"",COUNTIF(AA10:AA66,"K"))</f>
        <v>3</v>
      </c>
      <c r="AB123" s="590"/>
      <c r="AC123" s="588"/>
      <c r="AD123" s="588"/>
      <c r="AE123" s="588"/>
      <c r="AF123" s="512"/>
      <c r="AG123" s="589">
        <f>IF(COUNTIF(AG10:AG66,"K")=0,"",COUNTIF(AG10:AG66,"K"))</f>
        <v>1</v>
      </c>
      <c r="AH123" s="590"/>
      <c r="AI123" s="588"/>
      <c r="AJ123" s="588"/>
      <c r="AK123" s="588"/>
      <c r="AL123" s="512"/>
      <c r="AM123" s="589" t="str">
        <f>IF(COUNTIF(AM10:AM66,"K")=0,"",COUNTIF(AM10:AM66,"K"))</f>
        <v/>
      </c>
      <c r="AN123" s="590"/>
      <c r="AO123" s="588"/>
      <c r="AP123" s="588"/>
      <c r="AQ123" s="588"/>
      <c r="AR123" s="512"/>
      <c r="AS123" s="589" t="str">
        <f>IF(COUNTIF(AS10:AS66,"K")=0,"",COUNTIF(AS10:AS66,"K"))</f>
        <v/>
      </c>
      <c r="AT123" s="590"/>
      <c r="AU123" s="588"/>
      <c r="AV123" s="588"/>
      <c r="AW123" s="588"/>
      <c r="AX123" s="512"/>
      <c r="AY123" s="589" t="str">
        <f>IF(COUNTIF(AY10:AY66,"K")=0,"",COUNTIF(AY10:AY66,"K"))</f>
        <v/>
      </c>
      <c r="AZ123" s="591"/>
      <c r="BA123" s="588"/>
      <c r="BB123" s="588"/>
      <c r="BC123" s="588"/>
      <c r="BD123" s="512"/>
      <c r="BE123" s="592">
        <f t="shared" si="406"/>
        <v>10</v>
      </c>
    </row>
    <row r="124" spans="1:59" s="15" customFormat="1" ht="15.75" customHeight="1">
      <c r="A124" s="593"/>
      <c r="B124" s="586"/>
      <c r="C124" s="587" t="s">
        <v>33</v>
      </c>
      <c r="D124" s="588"/>
      <c r="E124" s="588"/>
      <c r="F124" s="588"/>
      <c r="G124" s="588"/>
      <c r="H124" s="512"/>
      <c r="I124" s="589" t="str">
        <f>IF(COUNTIF(I10:I66,"K(Z)")=0,"",COUNTIF(I10:I66,"K(Z)"))</f>
        <v/>
      </c>
      <c r="J124" s="590"/>
      <c r="K124" s="588"/>
      <c r="L124" s="588"/>
      <c r="M124" s="588"/>
      <c r="N124" s="512"/>
      <c r="O124" s="589" t="str">
        <f>IF(COUNTIF(O10:O66,"K(Z)")=0,"",COUNTIF(O10:O66,"K(Z)"))</f>
        <v/>
      </c>
      <c r="P124" s="590"/>
      <c r="Q124" s="588"/>
      <c r="R124" s="588"/>
      <c r="S124" s="588"/>
      <c r="T124" s="512"/>
      <c r="U124" s="589" t="str">
        <f>IF(COUNTIF(U10:U66,"K(Z)")=0,"",COUNTIF(U10:U66,"K(Z)"))</f>
        <v/>
      </c>
      <c r="V124" s="590"/>
      <c r="W124" s="588"/>
      <c r="X124" s="588"/>
      <c r="Y124" s="588"/>
      <c r="Z124" s="512"/>
      <c r="AA124" s="589" t="str">
        <f>IF(COUNTIF(AA10:AA66,"K(Z)")=0,"",COUNTIF(AA10:AA66,"K(Z)"))</f>
        <v/>
      </c>
      <c r="AB124" s="590"/>
      <c r="AC124" s="588"/>
      <c r="AD124" s="588"/>
      <c r="AE124" s="588"/>
      <c r="AF124" s="512"/>
      <c r="AG124" s="589" t="str">
        <f>IF(COUNTIF(AG10:AG66,"K(Z)")=0,"",COUNTIF(AG10:AG66,"K(Z)"))</f>
        <v/>
      </c>
      <c r="AH124" s="590"/>
      <c r="AI124" s="588"/>
      <c r="AJ124" s="588"/>
      <c r="AK124" s="588"/>
      <c r="AL124" s="512"/>
      <c r="AM124" s="589" t="str">
        <f>IF(COUNTIF(AM10:AM66,"K(Z)")=0,"",COUNTIF(AM10:AM66,"K(Z)"))</f>
        <v/>
      </c>
      <c r="AN124" s="590"/>
      <c r="AO124" s="588"/>
      <c r="AP124" s="588"/>
      <c r="AQ124" s="588"/>
      <c r="AR124" s="512"/>
      <c r="AS124" s="589" t="str">
        <f>IF(COUNTIF(AS10:AS66,"K(Z)")=0,"",COUNTIF(AS10:AS66,"K(Z)"))</f>
        <v/>
      </c>
      <c r="AT124" s="590"/>
      <c r="AU124" s="588"/>
      <c r="AV124" s="588"/>
      <c r="AW124" s="588"/>
      <c r="AX124" s="512"/>
      <c r="AY124" s="589" t="str">
        <f>IF(COUNTIF(AY10:AY66,"K(Z)")=0,"",COUNTIF(AY10:AY66,"K(Z)"))</f>
        <v/>
      </c>
      <c r="AZ124" s="591"/>
      <c r="BA124" s="588"/>
      <c r="BB124" s="588"/>
      <c r="BC124" s="588"/>
      <c r="BD124" s="512"/>
      <c r="BE124" s="592" t="str">
        <f t="shared" si="406"/>
        <v/>
      </c>
    </row>
    <row r="125" spans="1:59" s="15" customFormat="1" ht="15.75" customHeight="1">
      <c r="A125" s="593"/>
      <c r="B125" s="586"/>
      <c r="C125" s="587" t="s">
        <v>25</v>
      </c>
      <c r="D125" s="588"/>
      <c r="E125" s="588"/>
      <c r="F125" s="588"/>
      <c r="G125" s="588"/>
      <c r="H125" s="512"/>
      <c r="I125" s="589" t="str">
        <f>IF(COUNTIF(I10:I66,"AV")=0,"",COUNTIF(I10:I66,"AV"))</f>
        <v/>
      </c>
      <c r="J125" s="590"/>
      <c r="K125" s="588"/>
      <c r="L125" s="588"/>
      <c r="M125" s="588"/>
      <c r="N125" s="512"/>
      <c r="O125" s="589" t="str">
        <f>IF(COUNTIF(O10:O66,"AV")=0,"",COUNTIF(O10:O66,"AV"))</f>
        <v/>
      </c>
      <c r="P125" s="590"/>
      <c r="Q125" s="588"/>
      <c r="R125" s="588"/>
      <c r="S125" s="588"/>
      <c r="T125" s="512"/>
      <c r="U125" s="589" t="str">
        <f>IF(COUNTIF(U10:U66,"AV")=0,"",COUNTIF(U10:U66,"AV"))</f>
        <v/>
      </c>
      <c r="V125" s="590"/>
      <c r="W125" s="588"/>
      <c r="X125" s="588"/>
      <c r="Y125" s="588"/>
      <c r="Z125" s="512"/>
      <c r="AA125" s="589" t="str">
        <f>IF(COUNTIF(AA10:AA66,"AV")=0,"",COUNTIF(AA10:AA66,"AV"))</f>
        <v/>
      </c>
      <c r="AB125" s="590"/>
      <c r="AC125" s="588"/>
      <c r="AD125" s="588"/>
      <c r="AE125" s="588"/>
      <c r="AF125" s="512"/>
      <c r="AG125" s="589" t="str">
        <f>IF(COUNTIF(AG10:AG66,"AV")=0,"",COUNTIF(AG10:AG66,"AV"))</f>
        <v/>
      </c>
      <c r="AH125" s="590"/>
      <c r="AI125" s="588"/>
      <c r="AJ125" s="588"/>
      <c r="AK125" s="588"/>
      <c r="AL125" s="512"/>
      <c r="AM125" s="589" t="str">
        <f>IF(COUNTIF(AM10:AM66,"AV")=0,"",COUNTIF(AM10:AM66,"AV"))</f>
        <v/>
      </c>
      <c r="AN125" s="590"/>
      <c r="AO125" s="588"/>
      <c r="AP125" s="588"/>
      <c r="AQ125" s="588"/>
      <c r="AR125" s="512"/>
      <c r="AS125" s="589" t="str">
        <f>IF(COUNTIF(AS10:AS66,"AV")=0,"",COUNTIF(AS10:AS66,"AV"))</f>
        <v/>
      </c>
      <c r="AT125" s="590"/>
      <c r="AU125" s="588"/>
      <c r="AV125" s="588"/>
      <c r="AW125" s="588"/>
      <c r="AX125" s="512"/>
      <c r="AY125" s="589" t="str">
        <f>IF(COUNTIF(AY10:AY66,"AV")=0,"",COUNTIF(AY10:AY66,"AV"))</f>
        <v/>
      </c>
      <c r="AZ125" s="591"/>
      <c r="BA125" s="588"/>
      <c r="BB125" s="588"/>
      <c r="BC125" s="588"/>
      <c r="BD125" s="512"/>
      <c r="BE125" s="592" t="str">
        <f t="shared" si="406"/>
        <v/>
      </c>
    </row>
    <row r="126" spans="1:59" s="15" customFormat="1" ht="15.75" customHeight="1">
      <c r="A126" s="593"/>
      <c r="B126" s="586"/>
      <c r="C126" s="587" t="s">
        <v>61</v>
      </c>
      <c r="D126" s="588"/>
      <c r="E126" s="588"/>
      <c r="F126" s="588"/>
      <c r="G126" s="588"/>
      <c r="H126" s="512"/>
      <c r="I126" s="589" t="str">
        <f>IF(COUNTIF(I10:I66,"KV")=0,"",COUNTIF(I10:I66,"KV"))</f>
        <v/>
      </c>
      <c r="J126" s="590"/>
      <c r="K126" s="588"/>
      <c r="L126" s="588"/>
      <c r="M126" s="588"/>
      <c r="N126" s="512"/>
      <c r="O126" s="589" t="str">
        <f>IF(COUNTIF(O10:O66,"KV")=0,"",COUNTIF(O10:O66,"KV"))</f>
        <v/>
      </c>
      <c r="P126" s="590"/>
      <c r="Q126" s="588"/>
      <c r="R126" s="588"/>
      <c r="S126" s="588"/>
      <c r="T126" s="512"/>
      <c r="U126" s="589" t="str">
        <f>IF(COUNTIF(U10:U66,"KV")=0,"",COUNTIF(U10:U66,"KV"))</f>
        <v/>
      </c>
      <c r="V126" s="590"/>
      <c r="W126" s="588"/>
      <c r="X126" s="588"/>
      <c r="Y126" s="588"/>
      <c r="Z126" s="512"/>
      <c r="AA126" s="589" t="str">
        <f>IF(COUNTIF(AA10:AA66,"KV")=0,"",COUNTIF(AA10:AA66,"KV"))</f>
        <v/>
      </c>
      <c r="AB126" s="590"/>
      <c r="AC126" s="588"/>
      <c r="AD126" s="588"/>
      <c r="AE126" s="588"/>
      <c r="AF126" s="512"/>
      <c r="AG126" s="589" t="str">
        <f>IF(COUNTIF(AG10:AG66,"KV")=0,"",COUNTIF(AG10:AG66,"KV"))</f>
        <v/>
      </c>
      <c r="AH126" s="590"/>
      <c r="AI126" s="588"/>
      <c r="AJ126" s="588"/>
      <c r="AK126" s="588"/>
      <c r="AL126" s="512"/>
      <c r="AM126" s="589" t="str">
        <f>IF(COUNTIF(AM10:AM66,"KV")=0,"",COUNTIF(AM10:AM66,"KV"))</f>
        <v/>
      </c>
      <c r="AN126" s="590"/>
      <c r="AO126" s="588"/>
      <c r="AP126" s="588"/>
      <c r="AQ126" s="588"/>
      <c r="AR126" s="512"/>
      <c r="AS126" s="589" t="str">
        <f>IF(COUNTIF(AS10:AS66,"KV")=0,"",COUNTIF(AS10:AS66,"KV"))</f>
        <v/>
      </c>
      <c r="AT126" s="590"/>
      <c r="AU126" s="588"/>
      <c r="AV126" s="588"/>
      <c r="AW126" s="588"/>
      <c r="AX126" s="512"/>
      <c r="AY126" s="589" t="str">
        <f>IF(COUNTIF(AY10:AY66,"KV")=0,"",COUNTIF(AY10:AY66,"KV"))</f>
        <v/>
      </c>
      <c r="AZ126" s="591"/>
      <c r="BA126" s="588"/>
      <c r="BB126" s="588"/>
      <c r="BC126" s="588"/>
      <c r="BD126" s="512"/>
      <c r="BE126" s="592" t="str">
        <f t="shared" si="406"/>
        <v/>
      </c>
    </row>
    <row r="127" spans="1:59" s="15" customFormat="1" ht="15.75" customHeight="1">
      <c r="A127" s="599"/>
      <c r="B127" s="600"/>
      <c r="C127" s="601" t="s">
        <v>62</v>
      </c>
      <c r="D127" s="602"/>
      <c r="E127" s="602"/>
      <c r="F127" s="602"/>
      <c r="G127" s="602"/>
      <c r="H127" s="603"/>
      <c r="I127" s="589" t="str">
        <f>IF(COUNTIF(I10:I66,"SZG")=0,"",COUNTIF(I10:I66,"SZG"))</f>
        <v/>
      </c>
      <c r="J127" s="604"/>
      <c r="K127" s="602"/>
      <c r="L127" s="602"/>
      <c r="M127" s="602"/>
      <c r="N127" s="603"/>
      <c r="O127" s="589" t="str">
        <f>IF(COUNTIF(O10:O66,"SZG")=0,"",COUNTIF(O10:O66,"SZG"))</f>
        <v/>
      </c>
      <c r="P127" s="604"/>
      <c r="Q127" s="602"/>
      <c r="R127" s="602"/>
      <c r="S127" s="602"/>
      <c r="T127" s="603"/>
      <c r="U127" s="589" t="str">
        <f>IF(COUNTIF(U10:U66,"SZG")=0,"",COUNTIF(U10:U66,"SZG"))</f>
        <v/>
      </c>
      <c r="V127" s="604"/>
      <c r="W127" s="602"/>
      <c r="X127" s="602"/>
      <c r="Y127" s="602"/>
      <c r="Z127" s="603"/>
      <c r="AA127" s="589" t="str">
        <f>IF(COUNTIF(AA10:AA66,"SZG")=0,"",COUNTIF(AA10:AA66,"SZG"))</f>
        <v/>
      </c>
      <c r="AB127" s="604"/>
      <c r="AC127" s="602"/>
      <c r="AD127" s="602"/>
      <c r="AE127" s="602"/>
      <c r="AF127" s="603"/>
      <c r="AG127" s="589" t="str">
        <f>IF(COUNTIF(AG10:AG66,"SZG")=0,"",COUNTIF(AG10:AG66,"SZG"))</f>
        <v/>
      </c>
      <c r="AH127" s="604"/>
      <c r="AI127" s="602"/>
      <c r="AJ127" s="602"/>
      <c r="AK127" s="602"/>
      <c r="AL127" s="603"/>
      <c r="AM127" s="589" t="str">
        <f>IF(COUNTIF(AM10:AM66,"SZG")=0,"",COUNTIF(AM10:AM66,"SZG"))</f>
        <v/>
      </c>
      <c r="AN127" s="604"/>
      <c r="AO127" s="602"/>
      <c r="AP127" s="602"/>
      <c r="AQ127" s="602"/>
      <c r="AR127" s="603"/>
      <c r="AS127" s="589" t="str">
        <f>IF(COUNTIF(AS10:AS66,"SZG")=0,"",COUNTIF(AS10:AS66,"SZG"))</f>
        <v/>
      </c>
      <c r="AT127" s="604"/>
      <c r="AU127" s="602"/>
      <c r="AV127" s="602"/>
      <c r="AW127" s="602"/>
      <c r="AX127" s="603"/>
      <c r="AY127" s="589" t="str">
        <f>IF(COUNTIF(AY10:AY66,"SZG")=0,"",COUNTIF(AY10:AY66,"SZG"))</f>
        <v/>
      </c>
      <c r="AZ127" s="591"/>
      <c r="BA127" s="588"/>
      <c r="BB127" s="588"/>
      <c r="BC127" s="588"/>
      <c r="BD127" s="512"/>
      <c r="BE127" s="592" t="str">
        <f t="shared" si="406"/>
        <v/>
      </c>
    </row>
    <row r="128" spans="1:59" s="15" customFormat="1" ht="15.75" customHeight="1">
      <c r="A128" s="599"/>
      <c r="B128" s="600"/>
      <c r="C128" s="601" t="s">
        <v>63</v>
      </c>
      <c r="D128" s="602"/>
      <c r="E128" s="602"/>
      <c r="F128" s="602"/>
      <c r="G128" s="602"/>
      <c r="H128" s="603"/>
      <c r="I128" s="589" t="str">
        <f>IF(COUNTIF(I10:I66,"ZV")=0,"",COUNTIF(I10:I66,"ZV"))</f>
        <v/>
      </c>
      <c r="J128" s="604"/>
      <c r="K128" s="602"/>
      <c r="L128" s="602"/>
      <c r="M128" s="602"/>
      <c r="N128" s="603"/>
      <c r="O128" s="589" t="str">
        <f>IF(COUNTIF(O10:O66,"ZV")=0,"",COUNTIF(O10:O66,"ZV"))</f>
        <v/>
      </c>
      <c r="P128" s="604"/>
      <c r="Q128" s="602"/>
      <c r="R128" s="602"/>
      <c r="S128" s="602"/>
      <c r="T128" s="603"/>
      <c r="U128" s="589" t="str">
        <f>IF(COUNTIF(U10:U66,"ZV")=0,"",COUNTIF(U10:U66,"ZV"))</f>
        <v/>
      </c>
      <c r="V128" s="604"/>
      <c r="W128" s="602"/>
      <c r="X128" s="602"/>
      <c r="Y128" s="602"/>
      <c r="Z128" s="603"/>
      <c r="AA128" s="589" t="str">
        <f>IF(COUNTIF(AA10:AA66,"ZV")=0,"",COUNTIF(AA10:AA66,"ZV"))</f>
        <v/>
      </c>
      <c r="AB128" s="604"/>
      <c r="AC128" s="602"/>
      <c r="AD128" s="602"/>
      <c r="AE128" s="602"/>
      <c r="AF128" s="603"/>
      <c r="AG128" s="589" t="str">
        <f>IF(COUNTIF(AG10:AG66,"ZV")=0,"",COUNTIF(AG10:AG66,"ZV"))</f>
        <v/>
      </c>
      <c r="AH128" s="604"/>
      <c r="AI128" s="602"/>
      <c r="AJ128" s="602"/>
      <c r="AK128" s="602"/>
      <c r="AL128" s="603"/>
      <c r="AM128" s="589" t="str">
        <f>IF(COUNTIF(AM10:AM66,"ZV")=0,"",COUNTIF(AM10:AM66,"ZV"))</f>
        <v/>
      </c>
      <c r="AN128" s="604"/>
      <c r="AO128" s="602"/>
      <c r="AP128" s="602"/>
      <c r="AQ128" s="602"/>
      <c r="AR128" s="603"/>
      <c r="AS128" s="589" t="str">
        <f>IF(COUNTIF(AS10:AS66,"ZV")=0,"",COUNTIF(AS10:AS66,"ZV"))</f>
        <v/>
      </c>
      <c r="AT128" s="604"/>
      <c r="AU128" s="602"/>
      <c r="AV128" s="602"/>
      <c r="AW128" s="602"/>
      <c r="AX128" s="603"/>
      <c r="AY128" s="589" t="str">
        <f>IF(COUNTIF(AY10:AY66,"ZV")=0,"",COUNTIF(AY10:AY66,"ZV"))</f>
        <v/>
      </c>
      <c r="AZ128" s="591"/>
      <c r="BA128" s="588"/>
      <c r="BB128" s="588"/>
      <c r="BC128" s="588"/>
      <c r="BD128" s="512"/>
      <c r="BE128" s="592" t="str">
        <f t="shared" si="406"/>
        <v/>
      </c>
    </row>
    <row r="129" spans="1:57" s="15" customFormat="1" ht="15.75" customHeight="1" thickBot="1">
      <c r="A129" s="605"/>
      <c r="B129" s="606"/>
      <c r="C129" s="607" t="s">
        <v>26</v>
      </c>
      <c r="D129" s="608"/>
      <c r="E129" s="608"/>
      <c r="F129" s="608"/>
      <c r="G129" s="608"/>
      <c r="H129" s="609"/>
      <c r="I129" s="610">
        <f>IF(SUM(I117:I128)=0,"",SUM(I117:I128))</f>
        <v>12</v>
      </c>
      <c r="J129" s="611"/>
      <c r="K129" s="608"/>
      <c r="L129" s="608"/>
      <c r="M129" s="608"/>
      <c r="N129" s="609"/>
      <c r="O129" s="610">
        <f>IF(SUM(O117:O128)=0,"",SUM(O117:O128))</f>
        <v>14</v>
      </c>
      <c r="P129" s="611"/>
      <c r="Q129" s="608"/>
      <c r="R129" s="608"/>
      <c r="S129" s="608"/>
      <c r="T129" s="609"/>
      <c r="U129" s="610">
        <f>IF(SUM(U117:U128)=0,"",SUM(U117:U128))</f>
        <v>11</v>
      </c>
      <c r="V129" s="611"/>
      <c r="W129" s="608"/>
      <c r="X129" s="608"/>
      <c r="Y129" s="608"/>
      <c r="Z129" s="609"/>
      <c r="AA129" s="610">
        <f>IF(SUM(AA117:AA128)=0,"",SUM(AA117:AA128))</f>
        <v>9</v>
      </c>
      <c r="AB129" s="611"/>
      <c r="AC129" s="608"/>
      <c r="AD129" s="608"/>
      <c r="AE129" s="608"/>
      <c r="AF129" s="609"/>
      <c r="AG129" s="610">
        <f>IF(SUM(AG117:AG128)=0,"",SUM(AG117:AG128))</f>
        <v>2</v>
      </c>
      <c r="AH129" s="611"/>
      <c r="AI129" s="608"/>
      <c r="AJ129" s="608"/>
      <c r="AK129" s="608"/>
      <c r="AL129" s="609"/>
      <c r="AM129" s="610">
        <f>IF(SUM(AM117:AM128)=0,"",SUM(AM117:AM128))</f>
        <v>2</v>
      </c>
      <c r="AN129" s="611"/>
      <c r="AO129" s="608"/>
      <c r="AP129" s="608"/>
      <c r="AQ129" s="608"/>
      <c r="AR129" s="609"/>
      <c r="AS129" s="610">
        <f>IF(SUM(AS117:AS128)=0,"",SUM(AS117:AS128))</f>
        <v>1</v>
      </c>
      <c r="AT129" s="611"/>
      <c r="AU129" s="608"/>
      <c r="AV129" s="608"/>
      <c r="AW129" s="608"/>
      <c r="AX129" s="609"/>
      <c r="AY129" s="610">
        <f>IF(SUM(AY117:AY128)=0,"",SUM(AY117:AY128))</f>
        <v>2</v>
      </c>
      <c r="AZ129" s="612"/>
      <c r="BA129" s="608"/>
      <c r="BB129" s="608"/>
      <c r="BC129" s="608"/>
      <c r="BD129" s="609"/>
      <c r="BE129" s="613">
        <f t="shared" si="406"/>
        <v>53</v>
      </c>
    </row>
    <row r="130" spans="1:57" s="15" customFormat="1" ht="15.75" customHeight="1" thickTop="1">
      <c r="A130" s="16"/>
      <c r="B130" s="166"/>
      <c r="C130" s="16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s="15" customFormat="1" ht="15.75" customHeight="1">
      <c r="A131" s="16"/>
      <c r="B131" s="166"/>
      <c r="C131" s="16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s="15" customFormat="1" ht="15.75" customHeight="1">
      <c r="A132" s="16"/>
      <c r="B132" s="166"/>
      <c r="C132" s="166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s="15" customFormat="1" ht="15.75" customHeight="1">
      <c r="A133" s="16"/>
      <c r="B133" s="166"/>
      <c r="C133" s="166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s="15" customFormat="1" ht="15.75" customHeight="1">
      <c r="A134" s="16"/>
      <c r="B134" s="166"/>
      <c r="C134" s="166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s="15" customFormat="1" ht="15.75" customHeight="1">
      <c r="A135" s="16"/>
      <c r="B135" s="166"/>
      <c r="C135" s="166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s="15" customFormat="1" ht="15.75" customHeight="1">
      <c r="A136" s="16"/>
      <c r="B136" s="166"/>
      <c r="C136" s="16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s="15" customFormat="1" ht="15.75" customHeight="1">
      <c r="A137" s="16"/>
      <c r="B137" s="166"/>
      <c r="C137" s="16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15" customFormat="1" ht="15.75" customHeight="1">
      <c r="A138" s="16"/>
      <c r="B138" s="166"/>
      <c r="C138" s="16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s="15" customFormat="1" ht="15.75" customHeight="1">
      <c r="A139" s="16"/>
      <c r="B139" s="166"/>
      <c r="C139" s="16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s="15" customFormat="1" ht="15.75" customHeight="1">
      <c r="A140" s="16"/>
      <c r="B140" s="166"/>
      <c r="C140" s="16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s="15" customFormat="1" ht="15.75" customHeight="1">
      <c r="A141" s="16"/>
      <c r="B141" s="166"/>
      <c r="C141" s="16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s="15" customFormat="1" ht="15.75" customHeight="1">
      <c r="A142" s="16"/>
      <c r="B142" s="166"/>
      <c r="C142" s="16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s="15" customFormat="1" ht="15.75" customHeight="1">
      <c r="A143" s="16"/>
      <c r="B143" s="166"/>
      <c r="C143" s="16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s="15" customFormat="1" ht="15.75" customHeight="1">
      <c r="A144" s="16"/>
      <c r="B144" s="166"/>
      <c r="C144" s="16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s="15" customFormat="1" ht="15.75" customHeight="1">
      <c r="A145" s="16"/>
      <c r="B145" s="166"/>
      <c r="C145" s="16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s="15" customFormat="1" ht="15.75" customHeight="1">
      <c r="A146" s="16"/>
      <c r="B146" s="166"/>
      <c r="C146" s="16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s="15" customFormat="1" ht="15.75" customHeight="1">
      <c r="A147" s="16"/>
      <c r="B147" s="166"/>
      <c r="C147" s="16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s="15" customFormat="1" ht="15.75" customHeight="1">
      <c r="A148" s="16"/>
      <c r="B148" s="166"/>
      <c r="C148" s="16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s="15" customFormat="1" ht="15.75" customHeight="1">
      <c r="A149" s="16"/>
      <c r="B149" s="166"/>
      <c r="C149" s="16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s="15" customFormat="1" ht="15.75" customHeight="1">
      <c r="A150" s="16"/>
      <c r="B150" s="166"/>
      <c r="C150" s="16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s="15" customFormat="1" ht="15.75" customHeight="1">
      <c r="A151" s="16"/>
      <c r="B151" s="166"/>
      <c r="C151" s="16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s="15" customFormat="1" ht="15.75" customHeight="1">
      <c r="A152" s="16"/>
      <c r="B152" s="166"/>
      <c r="C152" s="16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s="15" customFormat="1" ht="15.75" customHeight="1">
      <c r="A153" s="16"/>
      <c r="B153" s="166"/>
      <c r="C153" s="16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s="15" customFormat="1" ht="15.75" customHeight="1">
      <c r="A154" s="16"/>
      <c r="B154" s="166"/>
      <c r="C154" s="16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s="15" customFormat="1" ht="15.75" customHeight="1">
      <c r="A155" s="16"/>
      <c r="B155" s="166"/>
      <c r="C155" s="16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s="15" customFormat="1" ht="15.75" customHeight="1">
      <c r="A156" s="16"/>
      <c r="B156" s="166"/>
      <c r="C156" s="16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s="15" customFormat="1" ht="15.75" customHeight="1">
      <c r="A157" s="16"/>
      <c r="B157" s="166"/>
      <c r="C157" s="16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s="15" customFormat="1" ht="15.75" customHeight="1">
      <c r="A158" s="16"/>
      <c r="B158" s="166"/>
      <c r="C158" s="16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s="15" customFormat="1" ht="15.75" customHeight="1">
      <c r="A159" s="16"/>
      <c r="B159" s="166"/>
      <c r="C159" s="16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s="15" customFormat="1" ht="15.75" customHeight="1">
      <c r="A160" s="16"/>
      <c r="B160" s="166"/>
      <c r="C160" s="16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s="15" customFormat="1" ht="15.75" customHeight="1">
      <c r="A161" s="16"/>
      <c r="B161" s="166"/>
      <c r="C161" s="16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s="15" customFormat="1" ht="15.75" customHeight="1">
      <c r="A162" s="16"/>
      <c r="B162" s="166"/>
      <c r="C162" s="16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s="15" customFormat="1" ht="15.75" customHeight="1">
      <c r="A163" s="16"/>
      <c r="B163" s="166"/>
      <c r="C163" s="16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s="15" customFormat="1" ht="15.75" customHeight="1">
      <c r="A164" s="16"/>
      <c r="B164" s="166"/>
      <c r="C164" s="16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s="15" customFormat="1" ht="15.75" customHeight="1">
      <c r="A165" s="16"/>
      <c r="B165" s="166"/>
      <c r="C165" s="16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s="15" customFormat="1" ht="15.75" customHeight="1">
      <c r="A166" s="16"/>
      <c r="B166" s="166"/>
      <c r="C166" s="16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s="15" customFormat="1" ht="15.75" customHeight="1">
      <c r="A167" s="16"/>
      <c r="B167" s="166"/>
      <c r="C167" s="16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s="15" customFormat="1" ht="15.75" customHeight="1">
      <c r="A168" s="16"/>
      <c r="B168" s="166"/>
      <c r="C168" s="16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s="15" customFormat="1" ht="15.75" customHeight="1">
      <c r="A169" s="16"/>
      <c r="B169" s="166"/>
      <c r="C169" s="16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s="15" customFormat="1" ht="15.75" customHeight="1">
      <c r="A170" s="16"/>
      <c r="B170" s="166"/>
      <c r="C170" s="16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s="15" customFormat="1" ht="15.75" customHeight="1">
      <c r="A171" s="16"/>
      <c r="B171" s="166"/>
      <c r="C171" s="16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s="15" customFormat="1" ht="15.75" customHeight="1">
      <c r="A172" s="16"/>
      <c r="B172" s="166"/>
      <c r="C172" s="16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s="15" customFormat="1" ht="15.75" customHeight="1">
      <c r="A173" s="16"/>
      <c r="B173" s="166"/>
      <c r="C173" s="16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s="15" customFormat="1" ht="15.75" customHeight="1">
      <c r="A174" s="16"/>
      <c r="B174" s="166"/>
      <c r="C174" s="16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s="15" customFormat="1" ht="15.75" customHeight="1">
      <c r="A175" s="16"/>
      <c r="B175" s="166"/>
      <c r="C175" s="16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s="15" customFormat="1" ht="15.75" customHeight="1">
      <c r="A176" s="16"/>
      <c r="B176" s="166"/>
      <c r="C176" s="16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s="15" customFormat="1" ht="15.75" customHeight="1">
      <c r="A177" s="16"/>
      <c r="B177" s="166"/>
      <c r="C177" s="16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s="15" customFormat="1" ht="15.75" customHeight="1">
      <c r="A178" s="16"/>
      <c r="B178" s="166"/>
      <c r="C178" s="16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s="15" customFormat="1" ht="15.75" customHeight="1">
      <c r="A179" s="16"/>
      <c r="B179" s="166"/>
      <c r="C179" s="16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s="15" customFormat="1" ht="15.75" customHeight="1">
      <c r="A180" s="16"/>
      <c r="B180" s="166"/>
      <c r="C180" s="16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s="15" customFormat="1" ht="15.75" customHeight="1">
      <c r="A181" s="16"/>
      <c r="B181" s="166"/>
      <c r="C181" s="16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</row>
    <row r="182" spans="1:57" s="15" customFormat="1" ht="15.75" customHeight="1">
      <c r="A182" s="16"/>
      <c r="B182" s="166"/>
      <c r="C182" s="16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s="15" customFormat="1" ht="15.75" customHeight="1">
      <c r="A183" s="16"/>
      <c r="B183" s="166"/>
      <c r="C183" s="16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</row>
    <row r="184" spans="1:57" s="15" customFormat="1" ht="15.75" customHeight="1">
      <c r="A184" s="16"/>
      <c r="B184" s="166"/>
      <c r="C184" s="16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</row>
    <row r="185" spans="1:57" s="15" customFormat="1" ht="15.75" customHeight="1">
      <c r="A185" s="16"/>
      <c r="B185" s="166"/>
      <c r="C185" s="16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</row>
    <row r="186" spans="1:57" s="15" customFormat="1" ht="15.75" customHeight="1">
      <c r="A186" s="16"/>
      <c r="B186" s="166"/>
      <c r="C186" s="16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</row>
    <row r="187" spans="1:57" s="15" customFormat="1" ht="15.75" customHeight="1">
      <c r="A187" s="16"/>
      <c r="B187" s="166"/>
      <c r="C187" s="16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</row>
    <row r="188" spans="1:57" s="15" customFormat="1" ht="15.75" customHeight="1">
      <c r="A188" s="16"/>
      <c r="B188" s="166"/>
      <c r="C188" s="16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</row>
    <row r="189" spans="1:57" s="15" customFormat="1" ht="15.75" customHeight="1">
      <c r="A189" s="16"/>
      <c r="B189" s="167"/>
      <c r="C189" s="16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s="15" customFormat="1" ht="15.75" customHeight="1">
      <c r="A190" s="16"/>
      <c r="B190" s="167"/>
      <c r="C190" s="16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</row>
    <row r="191" spans="1:57" s="15" customFormat="1" ht="15.75" customHeight="1">
      <c r="A191" s="16"/>
      <c r="B191" s="167"/>
      <c r="C191" s="16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</row>
    <row r="192" spans="1:57" s="15" customFormat="1" ht="15.75" customHeight="1">
      <c r="A192" s="16"/>
      <c r="B192" s="167"/>
      <c r="C192" s="16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</row>
    <row r="193" spans="1:57" s="15" customFormat="1" ht="15.75" customHeight="1">
      <c r="A193" s="16"/>
      <c r="B193" s="167"/>
      <c r="C193" s="16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</row>
    <row r="194" spans="1:57" s="15" customFormat="1" ht="15.75" customHeight="1">
      <c r="A194" s="16"/>
      <c r="B194" s="167"/>
      <c r="C194" s="16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</row>
    <row r="195" spans="1:57" s="15" customFormat="1" ht="15.75" customHeight="1">
      <c r="A195" s="16"/>
      <c r="B195" s="167"/>
      <c r="C195" s="16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s="15" customFormat="1" ht="15.75" customHeight="1">
      <c r="A196" s="16"/>
      <c r="B196" s="167"/>
      <c r="C196" s="16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</row>
    <row r="197" spans="1:57" ht="15.75" customHeight="1">
      <c r="A197" s="16"/>
      <c r="B197" s="167"/>
      <c r="C197" s="16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</row>
    <row r="198" spans="1:57" ht="15.75" customHeight="1">
      <c r="A198" s="17"/>
      <c r="B198" s="168"/>
      <c r="C198" s="168"/>
    </row>
    <row r="199" spans="1:57" ht="15.75" customHeight="1">
      <c r="A199" s="17"/>
      <c r="B199" s="168"/>
      <c r="C199" s="168"/>
    </row>
    <row r="200" spans="1:57" ht="15.75" customHeight="1">
      <c r="A200" s="17"/>
      <c r="B200" s="168"/>
      <c r="C200" s="168"/>
    </row>
    <row r="201" spans="1:57" ht="15.75" customHeight="1">
      <c r="A201" s="17"/>
      <c r="B201" s="168"/>
      <c r="C201" s="168"/>
    </row>
    <row r="202" spans="1:57" ht="15.75" customHeight="1">
      <c r="A202" s="17"/>
      <c r="B202" s="168"/>
      <c r="C202" s="168"/>
    </row>
    <row r="203" spans="1:57" ht="15.75" customHeight="1">
      <c r="A203" s="17"/>
      <c r="B203" s="168"/>
      <c r="C203" s="168"/>
    </row>
    <row r="204" spans="1:57" ht="15.75" customHeight="1">
      <c r="A204" s="17"/>
      <c r="B204" s="168"/>
      <c r="C204" s="168"/>
    </row>
    <row r="205" spans="1:57" ht="15.75" customHeight="1">
      <c r="A205" s="17"/>
      <c r="B205" s="168"/>
      <c r="C205" s="168"/>
    </row>
    <row r="206" spans="1:57" ht="15.75" customHeight="1">
      <c r="A206" s="17"/>
      <c r="B206" s="168"/>
      <c r="C206" s="168"/>
    </row>
    <row r="207" spans="1:57" ht="15.75" customHeight="1">
      <c r="A207" s="17"/>
      <c r="B207" s="168"/>
      <c r="C207" s="168"/>
    </row>
    <row r="208" spans="1:57" ht="15.75" customHeight="1">
      <c r="A208" s="17"/>
      <c r="B208" s="168"/>
      <c r="C208" s="168"/>
    </row>
    <row r="209" spans="1:3" ht="15.75" customHeight="1">
      <c r="A209" s="17"/>
      <c r="B209" s="168"/>
      <c r="C209" s="168"/>
    </row>
    <row r="210" spans="1:3" ht="15.75" customHeight="1">
      <c r="A210" s="17"/>
      <c r="B210" s="168"/>
      <c r="C210" s="168"/>
    </row>
    <row r="211" spans="1:3" ht="15.75" customHeight="1">
      <c r="A211" s="17"/>
      <c r="B211" s="168"/>
      <c r="C211" s="168"/>
    </row>
    <row r="212" spans="1:3" ht="15.75" customHeight="1">
      <c r="A212" s="17"/>
      <c r="B212" s="168"/>
      <c r="C212" s="168"/>
    </row>
    <row r="213" spans="1:3" ht="15.75" customHeight="1">
      <c r="A213" s="17"/>
      <c r="B213" s="168"/>
      <c r="C213" s="168"/>
    </row>
    <row r="214" spans="1:3" ht="15.75" customHeight="1">
      <c r="A214" s="17"/>
      <c r="B214" s="168"/>
      <c r="C214" s="168"/>
    </row>
    <row r="215" spans="1:3" ht="15.75" customHeight="1">
      <c r="A215" s="17"/>
      <c r="B215" s="168"/>
      <c r="C215" s="168"/>
    </row>
    <row r="216" spans="1:3" ht="15.75" customHeight="1">
      <c r="A216" s="17"/>
      <c r="B216" s="168"/>
      <c r="C216" s="168"/>
    </row>
    <row r="217" spans="1:3" ht="15.75" customHeight="1">
      <c r="A217" s="17"/>
      <c r="B217" s="168"/>
      <c r="C217" s="168"/>
    </row>
    <row r="218" spans="1:3" ht="15.75" customHeight="1">
      <c r="A218" s="17"/>
      <c r="B218" s="168"/>
      <c r="C218" s="168"/>
    </row>
    <row r="219" spans="1:3" ht="15.75" customHeight="1">
      <c r="A219" s="17"/>
      <c r="B219" s="168"/>
      <c r="C219" s="168"/>
    </row>
    <row r="220" spans="1:3" ht="15.75" customHeight="1">
      <c r="A220" s="17"/>
      <c r="B220" s="168"/>
      <c r="C220" s="168"/>
    </row>
    <row r="221" spans="1:3" ht="15.75" customHeight="1">
      <c r="A221" s="17"/>
      <c r="B221" s="168"/>
      <c r="C221" s="168"/>
    </row>
    <row r="222" spans="1:3" ht="15.75" customHeight="1">
      <c r="A222" s="17"/>
      <c r="B222" s="168"/>
      <c r="C222" s="168"/>
    </row>
    <row r="223" spans="1:3" ht="15.75" customHeight="1">
      <c r="A223" s="17"/>
      <c r="B223" s="168"/>
      <c r="C223" s="168"/>
    </row>
    <row r="224" spans="1:3" ht="15.75" customHeight="1">
      <c r="A224" s="17"/>
      <c r="B224" s="168"/>
      <c r="C224" s="168"/>
    </row>
    <row r="225" spans="1:3" ht="15.75" customHeight="1">
      <c r="A225" s="17"/>
      <c r="B225" s="168"/>
      <c r="C225" s="168"/>
    </row>
    <row r="226" spans="1:3" ht="15.75" customHeight="1">
      <c r="A226" s="17"/>
      <c r="B226" s="168"/>
      <c r="C226" s="168"/>
    </row>
    <row r="227" spans="1:3" ht="15.75" customHeight="1">
      <c r="A227" s="17"/>
      <c r="B227" s="168"/>
      <c r="C227" s="168"/>
    </row>
    <row r="228" spans="1:3" ht="15.75" customHeight="1">
      <c r="A228" s="17"/>
      <c r="B228" s="168"/>
      <c r="C228" s="168"/>
    </row>
    <row r="229" spans="1:3" ht="15.75" customHeight="1">
      <c r="A229" s="17"/>
      <c r="B229" s="168"/>
      <c r="C229" s="168"/>
    </row>
    <row r="230" spans="1:3" ht="15.75" customHeight="1">
      <c r="A230" s="17"/>
      <c r="B230" s="168"/>
      <c r="C230" s="168"/>
    </row>
    <row r="231" spans="1:3">
      <c r="A231" s="17"/>
      <c r="B231" s="168"/>
      <c r="C231" s="168"/>
    </row>
    <row r="232" spans="1:3">
      <c r="A232" s="17"/>
      <c r="B232" s="168"/>
      <c r="C232" s="168"/>
    </row>
    <row r="233" spans="1:3">
      <c r="A233" s="17"/>
      <c r="B233" s="168"/>
      <c r="C233" s="168"/>
    </row>
    <row r="234" spans="1:3">
      <c r="A234" s="17"/>
      <c r="B234" s="168"/>
      <c r="C234" s="168"/>
    </row>
    <row r="235" spans="1:3">
      <c r="A235" s="17"/>
      <c r="B235" s="168"/>
      <c r="C235" s="168"/>
    </row>
    <row r="236" spans="1:3">
      <c r="A236" s="17"/>
      <c r="B236" s="168"/>
      <c r="C236" s="168"/>
    </row>
    <row r="237" spans="1:3">
      <c r="A237" s="17"/>
      <c r="B237" s="168"/>
      <c r="C237" s="168"/>
    </row>
    <row r="238" spans="1:3">
      <c r="A238" s="17"/>
      <c r="B238" s="168"/>
      <c r="C238" s="168"/>
    </row>
    <row r="239" spans="1:3">
      <c r="A239" s="17"/>
      <c r="B239" s="168"/>
      <c r="C239" s="168"/>
    </row>
    <row r="240" spans="1:3">
      <c r="A240" s="17"/>
      <c r="B240" s="168"/>
      <c r="C240" s="168"/>
    </row>
    <row r="241" spans="1:3">
      <c r="A241" s="17"/>
      <c r="B241" s="168"/>
      <c r="C241" s="168"/>
    </row>
    <row r="242" spans="1:3">
      <c r="A242" s="17"/>
      <c r="B242" s="168"/>
      <c r="C242" s="168"/>
    </row>
    <row r="243" spans="1:3">
      <c r="A243" s="17"/>
      <c r="B243" s="168"/>
      <c r="C243" s="168"/>
    </row>
    <row r="244" spans="1:3">
      <c r="A244" s="17"/>
      <c r="B244" s="168"/>
      <c r="C244" s="168"/>
    </row>
    <row r="245" spans="1:3">
      <c r="A245" s="17"/>
      <c r="B245" s="168"/>
      <c r="C245" s="168"/>
    </row>
    <row r="246" spans="1:3">
      <c r="A246" s="17"/>
      <c r="B246" s="168"/>
      <c r="C246" s="168"/>
    </row>
    <row r="247" spans="1:3">
      <c r="A247" s="17"/>
      <c r="B247" s="168"/>
      <c r="C247" s="168"/>
    </row>
    <row r="248" spans="1:3">
      <c r="A248" s="17"/>
      <c r="B248" s="168"/>
      <c r="C248" s="168"/>
    </row>
    <row r="249" spans="1:3">
      <c r="A249" s="17"/>
      <c r="B249" s="168"/>
      <c r="C249" s="168"/>
    </row>
    <row r="250" spans="1:3">
      <c r="A250" s="17"/>
      <c r="B250" s="168"/>
      <c r="C250" s="168"/>
    </row>
    <row r="251" spans="1:3">
      <c r="A251" s="17"/>
      <c r="B251" s="168"/>
      <c r="C251" s="168"/>
    </row>
    <row r="252" spans="1:3">
      <c r="A252" s="17"/>
      <c r="B252" s="168"/>
      <c r="C252" s="168"/>
    </row>
    <row r="253" spans="1:3">
      <c r="A253" s="17"/>
      <c r="B253" s="168"/>
      <c r="C253" s="168"/>
    </row>
  </sheetData>
  <sheetProtection selectLockedCells="1" selectUnlockedCells="1"/>
  <mergeCells count="115">
    <mergeCell ref="AZ94:BC94"/>
    <mergeCell ref="BD94:BE94"/>
    <mergeCell ref="AZ103:BC103"/>
    <mergeCell ref="BD103:BE103"/>
    <mergeCell ref="P70:AY70"/>
    <mergeCell ref="P9:AY9"/>
    <mergeCell ref="AD7:AE7"/>
    <mergeCell ref="P54:AY54"/>
    <mergeCell ref="AS7:AS8"/>
    <mergeCell ref="BD7:BD8"/>
    <mergeCell ref="BE7:BE8"/>
    <mergeCell ref="AZ7:BA7"/>
    <mergeCell ref="BB7:BC7"/>
    <mergeCell ref="AV7:AW7"/>
    <mergeCell ref="AX7:AX8"/>
    <mergeCell ref="AF7:AF8"/>
    <mergeCell ref="AT7:AU7"/>
    <mergeCell ref="AY7:AY8"/>
    <mergeCell ref="U7:U8"/>
    <mergeCell ref="V7:W7"/>
    <mergeCell ref="AB7:AC7"/>
    <mergeCell ref="AJ7:AK7"/>
    <mergeCell ref="AG7:AG8"/>
    <mergeCell ref="X7:Y7"/>
    <mergeCell ref="BF5:BF8"/>
    <mergeCell ref="BG5:BG8"/>
    <mergeCell ref="AZ77:BC77"/>
    <mergeCell ref="BD77:BE77"/>
    <mergeCell ref="A69:BE69"/>
    <mergeCell ref="V6:AA6"/>
    <mergeCell ref="A116:AY116"/>
    <mergeCell ref="BD89:BE89"/>
    <mergeCell ref="AZ87:BC87"/>
    <mergeCell ref="BD87:BE87"/>
    <mergeCell ref="A113:AY113"/>
    <mergeCell ref="A115:AY115"/>
    <mergeCell ref="AZ5:BE6"/>
    <mergeCell ref="AN6:AS6"/>
    <mergeCell ref="AL7:AL8"/>
    <mergeCell ref="AM7:AM8"/>
    <mergeCell ref="BD84:BE84"/>
    <mergeCell ref="AZ75:BC75"/>
    <mergeCell ref="BD75:BE75"/>
    <mergeCell ref="BD71:BE71"/>
    <mergeCell ref="AZ71:BC71"/>
    <mergeCell ref="AZ78:BC78"/>
    <mergeCell ref="BD76:BE76"/>
    <mergeCell ref="AZ76:BC76"/>
    <mergeCell ref="AZ72:BC72"/>
    <mergeCell ref="BD72:BE72"/>
    <mergeCell ref="AZ73:BC73"/>
    <mergeCell ref="BD73:BE73"/>
    <mergeCell ref="BD83:BE83"/>
    <mergeCell ref="AZ83:BC83"/>
    <mergeCell ref="AZ86:BC86"/>
    <mergeCell ref="BD86:BE86"/>
    <mergeCell ref="AZ88:BC88"/>
    <mergeCell ref="AZ84:BC84"/>
    <mergeCell ref="AZ85:BC85"/>
    <mergeCell ref="BD88:BE88"/>
    <mergeCell ref="AZ74:BC74"/>
    <mergeCell ref="BD74:BE74"/>
    <mergeCell ref="BD78:BE78"/>
    <mergeCell ref="AZ80:BC80"/>
    <mergeCell ref="BD80:BE80"/>
    <mergeCell ref="AZ79:BC79"/>
    <mergeCell ref="BD79:BE79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J6:O6"/>
    <mergeCell ref="D6:I6"/>
    <mergeCell ref="H7:H8"/>
    <mergeCell ref="I7:I8"/>
    <mergeCell ref="AZ112:BC112"/>
    <mergeCell ref="BD112:BE112"/>
    <mergeCell ref="AZ92:BC92"/>
    <mergeCell ref="BD92:BE92"/>
    <mergeCell ref="AZ91:BC91"/>
    <mergeCell ref="BD85:BE85"/>
    <mergeCell ref="BD91:BE91"/>
    <mergeCell ref="AZ90:BC90"/>
    <mergeCell ref="BD90:BE90"/>
    <mergeCell ref="AZ93:BC93"/>
    <mergeCell ref="BD93:BE93"/>
    <mergeCell ref="AZ89:BC89"/>
    <mergeCell ref="AZ82:BC82"/>
    <mergeCell ref="BD82:BE82"/>
    <mergeCell ref="AZ81:BC81"/>
    <mergeCell ref="BD81:BE81"/>
    <mergeCell ref="AH7:AI7"/>
    <mergeCell ref="P7:Q7"/>
    <mergeCell ref="AR7:AR8"/>
    <mergeCell ref="P65:AY65"/>
  </mergeCells>
  <phoneticPr fontId="0" type="noConversion"/>
  <printOptions horizontalCentered="1"/>
  <pageMargins left="0.19685039370078741" right="0.19685039370078741" top="0.19685039370078741" bottom="0.15748031496062992" header="0.11811023622047245" footer="0.11811023622047245"/>
  <pageSetup paperSize="8" scale="38" firstPageNumber="0" orientation="landscape" r:id="rId1"/>
  <headerFooter alignWithMargins="0">
    <oddHeader>&amp;R 1/a. számú melléklet az  Állami légiközlekedési alapképzési szak tantervéhez</oddHeader>
  </headerFooter>
  <ignoredErrors>
    <ignoredError sqref="S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G242"/>
  <sheetViews>
    <sheetView view="pageBreakPreview" zoomScale="85" zoomScaleNormal="85" zoomScaleSheetLayoutView="85" workbookViewId="0">
      <pane xSplit="21" ySplit="11" topLeftCell="V12" activePane="bottomRight" state="frozen"/>
      <selection activeCell="D5" sqref="D1:BE1048576"/>
      <selection pane="topRight" activeCell="D5" sqref="D1:BE1048576"/>
      <selection pane="bottomLeft" activeCell="D5" sqref="D1:BE1048576"/>
      <selection pane="bottomRight" activeCell="A2" sqref="A2:BE2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71.33203125" style="165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5.6640625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5.1640625" style="35" bestFit="1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5.6640625" style="35" bestFit="1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8" style="35" customWidth="1"/>
    <col min="57" max="57" width="11.83203125" style="35" customWidth="1"/>
    <col min="58" max="58" width="52.83203125" style="183" bestFit="1" customWidth="1"/>
    <col min="59" max="59" width="39" style="183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529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527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184"/>
      <c r="BG4" s="184"/>
    </row>
    <row r="5" spans="1:59" ht="21.95" customHeight="1" thickBot="1">
      <c r="A5" s="690" t="s">
        <v>528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</row>
    <row r="6" spans="1:59" ht="15.95" customHeight="1" thickTop="1" thickBot="1">
      <c r="A6" s="781" t="s">
        <v>1</v>
      </c>
      <c r="B6" s="784" t="s">
        <v>2</v>
      </c>
      <c r="C6" s="787" t="s">
        <v>3</v>
      </c>
      <c r="D6" s="790" t="s">
        <v>4</v>
      </c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0" t="s">
        <v>4</v>
      </c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91"/>
      <c r="AU6" s="791"/>
      <c r="AV6" s="791"/>
      <c r="AW6" s="791"/>
      <c r="AX6" s="791"/>
      <c r="AY6" s="791"/>
      <c r="AZ6" s="764" t="s">
        <v>5</v>
      </c>
      <c r="BA6" s="765"/>
      <c r="BB6" s="765"/>
      <c r="BC6" s="765"/>
      <c r="BD6" s="765"/>
      <c r="BE6" s="766"/>
      <c r="BF6" s="778" t="s">
        <v>47</v>
      </c>
      <c r="BG6" s="775" t="s">
        <v>48</v>
      </c>
    </row>
    <row r="7" spans="1:59" ht="15.95" customHeight="1">
      <c r="A7" s="782"/>
      <c r="B7" s="785"/>
      <c r="C7" s="788"/>
      <c r="D7" s="770" t="s">
        <v>6</v>
      </c>
      <c r="E7" s="771"/>
      <c r="F7" s="771"/>
      <c r="G7" s="771"/>
      <c r="H7" s="771"/>
      <c r="I7" s="772"/>
      <c r="J7" s="773" t="s">
        <v>7</v>
      </c>
      <c r="K7" s="771"/>
      <c r="L7" s="771"/>
      <c r="M7" s="771"/>
      <c r="N7" s="771"/>
      <c r="O7" s="774"/>
      <c r="P7" s="770" t="s">
        <v>8</v>
      </c>
      <c r="Q7" s="771"/>
      <c r="R7" s="771"/>
      <c r="S7" s="771"/>
      <c r="T7" s="771"/>
      <c r="U7" s="772"/>
      <c r="V7" s="770" t="s">
        <v>9</v>
      </c>
      <c r="W7" s="771"/>
      <c r="X7" s="771"/>
      <c r="Y7" s="771"/>
      <c r="Z7" s="771"/>
      <c r="AA7" s="772"/>
      <c r="AB7" s="773" t="s">
        <v>10</v>
      </c>
      <c r="AC7" s="771"/>
      <c r="AD7" s="771"/>
      <c r="AE7" s="771"/>
      <c r="AF7" s="771"/>
      <c r="AG7" s="772"/>
      <c r="AH7" s="773" t="s">
        <v>11</v>
      </c>
      <c r="AI7" s="771"/>
      <c r="AJ7" s="771"/>
      <c r="AK7" s="771"/>
      <c r="AL7" s="771"/>
      <c r="AM7" s="774"/>
      <c r="AN7" s="770" t="s">
        <v>34</v>
      </c>
      <c r="AO7" s="771"/>
      <c r="AP7" s="771"/>
      <c r="AQ7" s="771"/>
      <c r="AR7" s="771"/>
      <c r="AS7" s="772"/>
      <c r="AT7" s="773" t="s">
        <v>35</v>
      </c>
      <c r="AU7" s="771"/>
      <c r="AV7" s="771"/>
      <c r="AW7" s="771"/>
      <c r="AX7" s="771"/>
      <c r="AY7" s="772"/>
      <c r="AZ7" s="767"/>
      <c r="BA7" s="768"/>
      <c r="BB7" s="768"/>
      <c r="BC7" s="768"/>
      <c r="BD7" s="768"/>
      <c r="BE7" s="769"/>
      <c r="BF7" s="779"/>
      <c r="BG7" s="776"/>
    </row>
    <row r="8" spans="1:59" ht="15.95" customHeight="1">
      <c r="A8" s="782"/>
      <c r="B8" s="785"/>
      <c r="C8" s="788"/>
      <c r="D8" s="761" t="s">
        <v>12</v>
      </c>
      <c r="E8" s="749"/>
      <c r="F8" s="748" t="s">
        <v>13</v>
      </c>
      <c r="G8" s="749"/>
      <c r="H8" s="750" t="s">
        <v>14</v>
      </c>
      <c r="I8" s="754" t="s">
        <v>36</v>
      </c>
      <c r="J8" s="756" t="s">
        <v>12</v>
      </c>
      <c r="K8" s="749"/>
      <c r="L8" s="748" t="s">
        <v>13</v>
      </c>
      <c r="M8" s="749"/>
      <c r="N8" s="750" t="s">
        <v>14</v>
      </c>
      <c r="O8" s="759" t="s">
        <v>36</v>
      </c>
      <c r="P8" s="761" t="s">
        <v>12</v>
      </c>
      <c r="Q8" s="749"/>
      <c r="R8" s="748" t="s">
        <v>13</v>
      </c>
      <c r="S8" s="749"/>
      <c r="T8" s="750" t="s">
        <v>14</v>
      </c>
      <c r="U8" s="754" t="s">
        <v>36</v>
      </c>
      <c r="V8" s="761" t="s">
        <v>12</v>
      </c>
      <c r="W8" s="749"/>
      <c r="X8" s="748" t="s">
        <v>13</v>
      </c>
      <c r="Y8" s="749"/>
      <c r="Z8" s="750" t="s">
        <v>14</v>
      </c>
      <c r="AA8" s="754" t="s">
        <v>36</v>
      </c>
      <c r="AB8" s="756" t="s">
        <v>12</v>
      </c>
      <c r="AC8" s="749"/>
      <c r="AD8" s="748" t="s">
        <v>13</v>
      </c>
      <c r="AE8" s="749"/>
      <c r="AF8" s="750" t="s">
        <v>14</v>
      </c>
      <c r="AG8" s="754" t="s">
        <v>36</v>
      </c>
      <c r="AH8" s="756" t="s">
        <v>12</v>
      </c>
      <c r="AI8" s="749"/>
      <c r="AJ8" s="748" t="s">
        <v>13</v>
      </c>
      <c r="AK8" s="749"/>
      <c r="AL8" s="750" t="s">
        <v>14</v>
      </c>
      <c r="AM8" s="759" t="s">
        <v>36</v>
      </c>
      <c r="AN8" s="761" t="s">
        <v>12</v>
      </c>
      <c r="AO8" s="749"/>
      <c r="AP8" s="748" t="s">
        <v>13</v>
      </c>
      <c r="AQ8" s="749"/>
      <c r="AR8" s="750" t="s">
        <v>14</v>
      </c>
      <c r="AS8" s="754" t="s">
        <v>36</v>
      </c>
      <c r="AT8" s="756" t="s">
        <v>12</v>
      </c>
      <c r="AU8" s="749"/>
      <c r="AV8" s="748" t="s">
        <v>13</v>
      </c>
      <c r="AW8" s="749"/>
      <c r="AX8" s="750" t="s">
        <v>14</v>
      </c>
      <c r="AY8" s="757" t="s">
        <v>36</v>
      </c>
      <c r="AZ8" s="756" t="s">
        <v>12</v>
      </c>
      <c r="BA8" s="749"/>
      <c r="BB8" s="748" t="s">
        <v>13</v>
      </c>
      <c r="BC8" s="749"/>
      <c r="BD8" s="750" t="s">
        <v>14</v>
      </c>
      <c r="BE8" s="752" t="s">
        <v>43</v>
      </c>
      <c r="BF8" s="780"/>
      <c r="BG8" s="777"/>
    </row>
    <row r="9" spans="1:59" s="46" customFormat="1" ht="80.099999999999994" customHeight="1" thickBot="1">
      <c r="A9" s="783"/>
      <c r="B9" s="786"/>
      <c r="C9" s="789"/>
      <c r="D9" s="38" t="s">
        <v>37</v>
      </c>
      <c r="E9" s="431" t="s">
        <v>38</v>
      </c>
      <c r="F9" s="432" t="s">
        <v>37</v>
      </c>
      <c r="G9" s="431" t="s">
        <v>38</v>
      </c>
      <c r="H9" s="751"/>
      <c r="I9" s="755"/>
      <c r="J9" s="433" t="s">
        <v>37</v>
      </c>
      <c r="K9" s="431" t="s">
        <v>38</v>
      </c>
      <c r="L9" s="432" t="s">
        <v>37</v>
      </c>
      <c r="M9" s="431" t="s">
        <v>38</v>
      </c>
      <c r="N9" s="751"/>
      <c r="O9" s="760"/>
      <c r="P9" s="38" t="s">
        <v>37</v>
      </c>
      <c r="Q9" s="431" t="s">
        <v>38</v>
      </c>
      <c r="R9" s="432" t="s">
        <v>37</v>
      </c>
      <c r="S9" s="431" t="s">
        <v>38</v>
      </c>
      <c r="T9" s="751"/>
      <c r="U9" s="755"/>
      <c r="V9" s="38" t="s">
        <v>37</v>
      </c>
      <c r="W9" s="431" t="s">
        <v>38</v>
      </c>
      <c r="X9" s="432" t="s">
        <v>37</v>
      </c>
      <c r="Y9" s="431" t="s">
        <v>38</v>
      </c>
      <c r="Z9" s="751"/>
      <c r="AA9" s="755"/>
      <c r="AB9" s="433" t="s">
        <v>37</v>
      </c>
      <c r="AC9" s="431" t="s">
        <v>38</v>
      </c>
      <c r="AD9" s="432" t="s">
        <v>37</v>
      </c>
      <c r="AE9" s="431" t="s">
        <v>38</v>
      </c>
      <c r="AF9" s="751"/>
      <c r="AG9" s="755"/>
      <c r="AH9" s="433" t="s">
        <v>37</v>
      </c>
      <c r="AI9" s="431" t="s">
        <v>38</v>
      </c>
      <c r="AJ9" s="432" t="s">
        <v>37</v>
      </c>
      <c r="AK9" s="431" t="s">
        <v>38</v>
      </c>
      <c r="AL9" s="751"/>
      <c r="AM9" s="760"/>
      <c r="AN9" s="38" t="s">
        <v>37</v>
      </c>
      <c r="AO9" s="431" t="s">
        <v>38</v>
      </c>
      <c r="AP9" s="432" t="s">
        <v>37</v>
      </c>
      <c r="AQ9" s="431" t="s">
        <v>38</v>
      </c>
      <c r="AR9" s="751"/>
      <c r="AS9" s="755"/>
      <c r="AT9" s="433" t="s">
        <v>37</v>
      </c>
      <c r="AU9" s="431" t="s">
        <v>38</v>
      </c>
      <c r="AV9" s="432" t="s">
        <v>37</v>
      </c>
      <c r="AW9" s="431" t="s">
        <v>38</v>
      </c>
      <c r="AX9" s="751"/>
      <c r="AY9" s="758"/>
      <c r="AZ9" s="433" t="s">
        <v>37</v>
      </c>
      <c r="BA9" s="431" t="s">
        <v>39</v>
      </c>
      <c r="BB9" s="432" t="s">
        <v>37</v>
      </c>
      <c r="BC9" s="431" t="s">
        <v>39</v>
      </c>
      <c r="BD9" s="751"/>
      <c r="BE9" s="753"/>
      <c r="BF9" s="366"/>
      <c r="BG9" s="80"/>
    </row>
    <row r="10" spans="1:59" s="46" customFormat="1" ht="15.75" customHeight="1" thickBot="1">
      <c r="A10" s="42"/>
      <c r="B10" s="43"/>
      <c r="C10" s="44" t="s">
        <v>54</v>
      </c>
      <c r="D10" s="45">
        <f>SUM(ÁLK_ALAPOZÓ!D68)</f>
        <v>16</v>
      </c>
      <c r="E10" s="111">
        <f>SUM(ÁLK_ALAPOZÓ!E68)</f>
        <v>224</v>
      </c>
      <c r="F10" s="111">
        <f>SUM(ÁLK_ALAPOZÓ!F68)</f>
        <v>15</v>
      </c>
      <c r="G10" s="111">
        <f>SUM(ÁLK_ALAPOZÓ!G68)</f>
        <v>218</v>
      </c>
      <c r="H10" s="111">
        <f>SUM(ÁLK_ALAPOZÓ!H68)</f>
        <v>28</v>
      </c>
      <c r="I10" s="111" t="s">
        <v>17</v>
      </c>
      <c r="J10" s="45">
        <f>SUM(ÁLK_ALAPOZÓ!J68)</f>
        <v>17</v>
      </c>
      <c r="K10" s="111">
        <f>SUM(ÁLK_ALAPOZÓ!K68)</f>
        <v>238</v>
      </c>
      <c r="L10" s="111">
        <f>SUM(ÁLK_ALAPOZÓ!L68)</f>
        <v>19</v>
      </c>
      <c r="M10" s="111">
        <f>SUM(ÁLK_ALAPOZÓ!M68)</f>
        <v>276</v>
      </c>
      <c r="N10" s="111">
        <f>SUM(ÁLK_ALAPOZÓ!N68)</f>
        <v>29</v>
      </c>
      <c r="O10" s="111" t="s">
        <v>17</v>
      </c>
      <c r="P10" s="45">
        <f>SUM(ÁLK_ALAPOZÓ!P68)</f>
        <v>13</v>
      </c>
      <c r="Q10" s="111">
        <f>SUM(ÁLK_ALAPOZÓ!Q68)</f>
        <v>182</v>
      </c>
      <c r="R10" s="111">
        <f>SUM(ÁLK_ALAPOZÓ!R68)</f>
        <v>21</v>
      </c>
      <c r="S10" s="111">
        <f>SUM(ÁLK_ALAPOZÓ!S68)</f>
        <v>302</v>
      </c>
      <c r="T10" s="111">
        <f>SUM(ÁLK_ALAPOZÓ!T68)</f>
        <v>33</v>
      </c>
      <c r="U10" s="111" t="s">
        <v>17</v>
      </c>
      <c r="V10" s="45">
        <f>SUM(ÁLK_ALAPOZÓ!V68)</f>
        <v>18</v>
      </c>
      <c r="W10" s="45">
        <f>SUM(ÁLK_ALAPOZÓ!W68)</f>
        <v>252</v>
      </c>
      <c r="X10" s="45">
        <f>SUM(ÁLK_ALAPOZÓ!X68)</f>
        <v>8</v>
      </c>
      <c r="Y10" s="45">
        <f>SUM(ÁLK_ALAPOZÓ!Y68)</f>
        <v>112</v>
      </c>
      <c r="Z10" s="45">
        <f>SUM(ÁLK_ALAPOZÓ!Z68)</f>
        <v>20</v>
      </c>
      <c r="AA10" s="111" t="s">
        <v>17</v>
      </c>
      <c r="AB10" s="45">
        <f>SUM(ÁLK_ALAPOZÓ!AB68)</f>
        <v>3</v>
      </c>
      <c r="AC10" s="45">
        <f>SUM(ÁLK_ALAPOZÓ!AC68)</f>
        <v>42</v>
      </c>
      <c r="AD10" s="45">
        <f>SUM(ÁLK_ALAPOZÓ!AD68)</f>
        <v>5</v>
      </c>
      <c r="AE10" s="45">
        <f>SUM(ÁLK_ALAPOZÓ!AE68)</f>
        <v>70</v>
      </c>
      <c r="AF10" s="111">
        <f>SUM(ÁLK_ALAPOZÓ!AF68)</f>
        <v>5</v>
      </c>
      <c r="AG10" s="111" t="s">
        <v>17</v>
      </c>
      <c r="AH10" s="45">
        <f>SUM(ÁLK_ALAPOZÓ!AH68)</f>
        <v>1</v>
      </c>
      <c r="AI10" s="111">
        <f>SUM(ÁLK_ALAPOZÓ!AI68)</f>
        <v>14</v>
      </c>
      <c r="AJ10" s="111">
        <f>SUM(ÁLK_ALAPOZÓ!AJ68)</f>
        <v>4</v>
      </c>
      <c r="AK10" s="111">
        <f>SUM(ÁLK_ALAPOZÓ!AK68)</f>
        <v>56</v>
      </c>
      <c r="AL10" s="111">
        <f>SUM(ÁLK_ALAPOZÓ!AL68)</f>
        <v>2</v>
      </c>
      <c r="AM10" s="111" t="s">
        <v>17</v>
      </c>
      <c r="AN10" s="45">
        <f>SUM(ÁLK_ALAPOZÓ!AN68)</f>
        <v>0</v>
      </c>
      <c r="AO10" s="111">
        <f>SUM(ÁLK_ALAPOZÓ!AO68)</f>
        <v>0</v>
      </c>
      <c r="AP10" s="111">
        <f>SUM(ÁLK_ALAPOZÓ!AP68)</f>
        <v>3</v>
      </c>
      <c r="AQ10" s="111">
        <f>SUM(ÁLK_ALAPOZÓ!AQ68)</f>
        <v>42</v>
      </c>
      <c r="AR10" s="111">
        <f>SUM(ÁLK_ALAPOZÓ!AR68)</f>
        <v>0</v>
      </c>
      <c r="AS10" s="111" t="s">
        <v>17</v>
      </c>
      <c r="AT10" s="45">
        <f>SUM(ÁLK_ALAPOZÓ!AT68)</f>
        <v>2</v>
      </c>
      <c r="AU10" s="45">
        <f>SUM(ÁLK_ALAPOZÓ!AU68)</f>
        <v>28</v>
      </c>
      <c r="AV10" s="45">
        <f>SUM(ÁLK_ALAPOZÓ!AV68)</f>
        <v>2</v>
      </c>
      <c r="AW10" s="45">
        <f>SUM(ÁLK_ALAPOZÓ!AW68)</f>
        <v>28</v>
      </c>
      <c r="AX10" s="111">
        <f>SUM(ÁLK_ALAPOZÓ!AX68)</f>
        <v>10</v>
      </c>
      <c r="AY10" s="112" t="s">
        <v>17</v>
      </c>
      <c r="AZ10" s="56">
        <f>SUM(ÁLK_ALAPOZÓ!AZ68)</f>
        <v>70</v>
      </c>
      <c r="BA10" s="111">
        <f>SUM(ÁLK_ALAPOZÓ!BA68)</f>
        <v>980</v>
      </c>
      <c r="BB10" s="111">
        <f>SUM(ÁLK_ALAPOZÓ!BB68)</f>
        <v>77</v>
      </c>
      <c r="BC10" s="111">
        <f>SUM(ÁLK_ALAPOZÓ!BC68)</f>
        <v>1096</v>
      </c>
      <c r="BD10" s="111">
        <f>SUM(ÁLK_ALAPOZÓ!BD68)</f>
        <v>127</v>
      </c>
      <c r="BE10" s="113">
        <f>SUM(ÁLK_ALAPOZÓ!BE68)</f>
        <v>147</v>
      </c>
      <c r="BF10" s="367"/>
      <c r="BG10" s="186"/>
    </row>
    <row r="11" spans="1:59" s="2" customFormat="1" ht="15.75" customHeight="1">
      <c r="A11" s="47" t="s">
        <v>7</v>
      </c>
      <c r="B11" s="48"/>
      <c r="C11" s="614" t="s">
        <v>50</v>
      </c>
      <c r="D11" s="50"/>
      <c r="E11" s="51"/>
      <c r="F11" s="52"/>
      <c r="G11" s="51"/>
      <c r="H11" s="52"/>
      <c r="I11" s="53"/>
      <c r="J11" s="52"/>
      <c r="K11" s="51"/>
      <c r="L11" s="52"/>
      <c r="M11" s="51"/>
      <c r="N11" s="52"/>
      <c r="O11" s="53"/>
      <c r="P11" s="52"/>
      <c r="Q11" s="51"/>
      <c r="R11" s="52"/>
      <c r="S11" s="51"/>
      <c r="T11" s="52"/>
      <c r="U11" s="53"/>
      <c r="V11" s="52"/>
      <c r="W11" s="51"/>
      <c r="X11" s="52"/>
      <c r="Y11" s="51"/>
      <c r="Z11" s="52"/>
      <c r="AA11" s="114"/>
      <c r="AB11" s="52"/>
      <c r="AC11" s="51"/>
      <c r="AD11" s="52"/>
      <c r="AE11" s="51"/>
      <c r="AF11" s="52"/>
      <c r="AG11" s="53"/>
      <c r="AH11" s="52"/>
      <c r="AI11" s="51"/>
      <c r="AJ11" s="52"/>
      <c r="AK11" s="51"/>
      <c r="AL11" s="52"/>
      <c r="AM11" s="53"/>
      <c r="AN11" s="52"/>
      <c r="AO11" s="51"/>
      <c r="AP11" s="52"/>
      <c r="AQ11" s="51"/>
      <c r="AR11" s="52"/>
      <c r="AS11" s="53"/>
      <c r="AT11" s="52"/>
      <c r="AU11" s="51"/>
      <c r="AV11" s="52"/>
      <c r="AW11" s="51"/>
      <c r="AX11" s="52"/>
      <c r="AY11" s="54"/>
      <c r="AZ11" s="55"/>
      <c r="BA11" s="55"/>
      <c r="BB11" s="55"/>
      <c r="BC11" s="55"/>
      <c r="BD11" s="512" t="str">
        <f t="shared" ref="BD11:BD40" si="0">IF(N11+H11+T11+Z11+AF11+AL11+AR11+AX11=0,"",N11+H11+T11+Z11+AF11+AL11+AR11+AX11)</f>
        <v/>
      </c>
      <c r="BE11" s="369"/>
    </row>
    <row r="12" spans="1:59" ht="15.75" customHeight="1">
      <c r="A12" s="382" t="s">
        <v>318</v>
      </c>
      <c r="B12" s="615" t="s">
        <v>15</v>
      </c>
      <c r="C12" s="526" t="s">
        <v>119</v>
      </c>
      <c r="D12" s="502"/>
      <c r="E12" s="503" t="s">
        <v>210</v>
      </c>
      <c r="F12" s="502"/>
      <c r="G12" s="503" t="s">
        <v>210</v>
      </c>
      <c r="H12" s="502"/>
      <c r="I12" s="504"/>
      <c r="J12" s="505"/>
      <c r="K12" s="503" t="s">
        <v>210</v>
      </c>
      <c r="L12" s="506"/>
      <c r="M12" s="503" t="s">
        <v>210</v>
      </c>
      <c r="N12" s="506"/>
      <c r="O12" s="507"/>
      <c r="P12" s="506"/>
      <c r="Q12" s="503" t="s">
        <v>210</v>
      </c>
      <c r="R12" s="506"/>
      <c r="S12" s="503" t="s">
        <v>210</v>
      </c>
      <c r="T12" s="506"/>
      <c r="U12" s="508"/>
      <c r="V12" s="505">
        <v>2</v>
      </c>
      <c r="W12" s="503">
        <f t="shared" ref="W12:W17" si="1">IF(V12*14=0,"",V12*14)</f>
        <v>28</v>
      </c>
      <c r="X12" s="506"/>
      <c r="Y12" s="503" t="str">
        <f t="shared" ref="Y12:Y17" si="2">IF(X12*14=0,"",X12*14)</f>
        <v/>
      </c>
      <c r="Z12" s="509">
        <v>3</v>
      </c>
      <c r="AA12" s="507" t="s">
        <v>117</v>
      </c>
      <c r="AB12" s="506"/>
      <c r="AC12" s="503" t="s">
        <v>210</v>
      </c>
      <c r="AD12" s="506"/>
      <c r="AE12" s="503" t="s">
        <v>210</v>
      </c>
      <c r="AF12" s="506"/>
      <c r="AG12" s="508"/>
      <c r="AH12" s="505"/>
      <c r="AI12" s="503" t="s">
        <v>210</v>
      </c>
      <c r="AJ12" s="506"/>
      <c r="AK12" s="503" t="s">
        <v>210</v>
      </c>
      <c r="AL12" s="506"/>
      <c r="AM12" s="507"/>
      <c r="AN12" s="505"/>
      <c r="AO12" s="503" t="s">
        <v>210</v>
      </c>
      <c r="AP12" s="506"/>
      <c r="AQ12" s="503" t="s">
        <v>210</v>
      </c>
      <c r="AR12" s="506"/>
      <c r="AS12" s="507"/>
      <c r="AT12" s="506"/>
      <c r="AU12" s="503" t="s">
        <v>210</v>
      </c>
      <c r="AV12" s="506"/>
      <c r="AW12" s="503" t="s">
        <v>210</v>
      </c>
      <c r="AX12" s="506"/>
      <c r="AY12" s="506"/>
      <c r="AZ12" s="616">
        <f t="shared" ref="AZ12:AZ20" si="3">IF(D12+J12+P12+V12+AB12+AH12+AN12+AT12=0,"",D12+J12+P12+V12+AB12+AH12+AN12+AT12)</f>
        <v>2</v>
      </c>
      <c r="BA12" s="617">
        <f t="shared" ref="BA12:BA20" si="4">IF((D12+J12+P12+V12+AB12+AH12+AN12+AT12)*14=0,"",(D12+J12+P12+V12+AB12+AH12+AN12+AT12)*14)</f>
        <v>28</v>
      </c>
      <c r="BB12" s="603" t="str">
        <f t="shared" ref="BB12:BB20" si="5">IF(F12+L12+R12+X12+AD12+AJ12+AP12+AV12=0,"",F12+L12+R12+X12+AD12+AJ12+AP12+AV12)</f>
        <v/>
      </c>
      <c r="BC12" s="617" t="str">
        <f t="shared" ref="BC12:BC20" si="6">IF((L12+F12+R12+X12+AD12+AJ12+AP12+AV12)*14=0,"",(L12+F12+R12+X12+AD12+AJ12+AP12+AV12)*14)</f>
        <v/>
      </c>
      <c r="BD12" s="603">
        <f t="shared" ref="BD12:BD20" si="7">IF(N12+H12+T12+Z12+AF12+AL12+AR12+AX12=0,"",N12+H12+T12+Z12+AF12+AL12+AR12+AX12)</f>
        <v>3</v>
      </c>
      <c r="BE12" s="618">
        <f t="shared" ref="BE12:BE20" si="8">IF(D12+F12+L12+J12+P12+R12+V12+X12+AB12+AD12+AH12+AJ12+AN12+AP12+AT12+AV12=0,"",D12+F12+L12+J12+P12+R12+V12+X12+AB12+AD12+AH12+AJ12+AN12+AP12+AT12+AV12)</f>
        <v>2</v>
      </c>
      <c r="BF12" s="367" t="s">
        <v>265</v>
      </c>
      <c r="BG12" s="185" t="s">
        <v>300</v>
      </c>
    </row>
    <row r="13" spans="1:59" ht="15.75" customHeight="1">
      <c r="A13" s="382" t="s">
        <v>362</v>
      </c>
      <c r="B13" s="615" t="s">
        <v>15</v>
      </c>
      <c r="C13" s="526" t="s">
        <v>120</v>
      </c>
      <c r="D13" s="502"/>
      <c r="E13" s="503" t="s">
        <v>210</v>
      </c>
      <c r="F13" s="502"/>
      <c r="G13" s="503" t="s">
        <v>210</v>
      </c>
      <c r="H13" s="502"/>
      <c r="I13" s="504"/>
      <c r="J13" s="505"/>
      <c r="K13" s="503" t="s">
        <v>210</v>
      </c>
      <c r="L13" s="506"/>
      <c r="M13" s="503" t="s">
        <v>210</v>
      </c>
      <c r="N13" s="506"/>
      <c r="O13" s="507"/>
      <c r="P13" s="506"/>
      <c r="Q13" s="503" t="s">
        <v>210</v>
      </c>
      <c r="R13" s="506"/>
      <c r="S13" s="503" t="s">
        <v>210</v>
      </c>
      <c r="T13" s="506"/>
      <c r="U13" s="508"/>
      <c r="V13" s="505"/>
      <c r="W13" s="503">
        <v>6</v>
      </c>
      <c r="X13" s="506"/>
      <c r="Y13" s="503">
        <v>22</v>
      </c>
      <c r="Z13" s="509">
        <v>3</v>
      </c>
      <c r="AA13" s="507" t="s">
        <v>164</v>
      </c>
      <c r="AB13" s="506"/>
      <c r="AC13" s="503" t="s">
        <v>210</v>
      </c>
      <c r="AD13" s="506"/>
      <c r="AE13" s="503" t="s">
        <v>210</v>
      </c>
      <c r="AF13" s="506"/>
      <c r="AG13" s="508"/>
      <c r="AH13" s="505"/>
      <c r="AI13" s="503" t="s">
        <v>210</v>
      </c>
      <c r="AJ13" s="506"/>
      <c r="AK13" s="503" t="s">
        <v>210</v>
      </c>
      <c r="AL13" s="506"/>
      <c r="AM13" s="507"/>
      <c r="AN13" s="505"/>
      <c r="AO13" s="503" t="s">
        <v>210</v>
      </c>
      <c r="AP13" s="506"/>
      <c r="AQ13" s="503" t="s">
        <v>210</v>
      </c>
      <c r="AR13" s="506"/>
      <c r="AS13" s="507"/>
      <c r="AT13" s="506"/>
      <c r="AU13" s="503" t="s">
        <v>210</v>
      </c>
      <c r="AV13" s="506"/>
      <c r="AW13" s="503" t="s">
        <v>210</v>
      </c>
      <c r="AX13" s="506"/>
      <c r="AY13" s="506"/>
      <c r="AZ13" s="616" t="str">
        <f t="shared" si="3"/>
        <v/>
      </c>
      <c r="BA13" s="617">
        <v>6</v>
      </c>
      <c r="BB13" s="603" t="str">
        <f t="shared" si="5"/>
        <v/>
      </c>
      <c r="BC13" s="617">
        <v>22</v>
      </c>
      <c r="BD13" s="603">
        <f t="shared" ref="BD13" si="9">IF(N13+H13+T13+Z13+AF13+AL13+AR13+AX13=0,"",N13+H13+T13+Z13+AF13+AL13+AR13+AX13)</f>
        <v>3</v>
      </c>
      <c r="BE13" s="618">
        <v>2</v>
      </c>
      <c r="BF13" s="367" t="s">
        <v>278</v>
      </c>
      <c r="BG13" s="185" t="s">
        <v>363</v>
      </c>
    </row>
    <row r="14" spans="1:59" ht="15.75" customHeight="1">
      <c r="A14" s="382" t="s">
        <v>364</v>
      </c>
      <c r="B14" s="615" t="s">
        <v>31</v>
      </c>
      <c r="C14" s="526" t="s">
        <v>121</v>
      </c>
      <c r="D14" s="502">
        <v>2</v>
      </c>
      <c r="E14" s="503" t="s">
        <v>210</v>
      </c>
      <c r="F14" s="502"/>
      <c r="G14" s="503" t="s">
        <v>210</v>
      </c>
      <c r="H14" s="502"/>
      <c r="I14" s="504"/>
      <c r="J14" s="505"/>
      <c r="K14" s="503" t="s">
        <v>210</v>
      </c>
      <c r="L14" s="506"/>
      <c r="M14" s="503" t="s">
        <v>210</v>
      </c>
      <c r="N14" s="506"/>
      <c r="O14" s="507"/>
      <c r="P14" s="506"/>
      <c r="Q14" s="503" t="s">
        <v>210</v>
      </c>
      <c r="R14" s="506"/>
      <c r="S14" s="503" t="s">
        <v>210</v>
      </c>
      <c r="T14" s="506"/>
      <c r="U14" s="508"/>
      <c r="V14" s="505">
        <v>2</v>
      </c>
      <c r="W14" s="503">
        <f t="shared" si="1"/>
        <v>28</v>
      </c>
      <c r="X14" s="506"/>
      <c r="Y14" s="503" t="str">
        <f t="shared" si="2"/>
        <v/>
      </c>
      <c r="Z14" s="509">
        <v>2</v>
      </c>
      <c r="AA14" s="510" t="s">
        <v>122</v>
      </c>
      <c r="AB14" s="506"/>
      <c r="AC14" s="503" t="s">
        <v>210</v>
      </c>
      <c r="AD14" s="506"/>
      <c r="AE14" s="503" t="s">
        <v>210</v>
      </c>
      <c r="AF14" s="506"/>
      <c r="AG14" s="508"/>
      <c r="AH14" s="505"/>
      <c r="AI14" s="503" t="s">
        <v>210</v>
      </c>
      <c r="AJ14" s="506"/>
      <c r="AK14" s="503" t="s">
        <v>210</v>
      </c>
      <c r="AL14" s="506"/>
      <c r="AM14" s="507"/>
      <c r="AN14" s="505"/>
      <c r="AO14" s="503" t="s">
        <v>210</v>
      </c>
      <c r="AP14" s="506"/>
      <c r="AQ14" s="503" t="s">
        <v>210</v>
      </c>
      <c r="AR14" s="506"/>
      <c r="AS14" s="507"/>
      <c r="AT14" s="506"/>
      <c r="AU14" s="503" t="s">
        <v>210</v>
      </c>
      <c r="AV14" s="506"/>
      <c r="AW14" s="503" t="s">
        <v>210</v>
      </c>
      <c r="AX14" s="506"/>
      <c r="AY14" s="506"/>
      <c r="AZ14" s="616">
        <f t="shared" si="3"/>
        <v>4</v>
      </c>
      <c r="BA14" s="617">
        <f t="shared" si="4"/>
        <v>56</v>
      </c>
      <c r="BB14" s="603" t="str">
        <f t="shared" si="5"/>
        <v/>
      </c>
      <c r="BC14" s="617" t="str">
        <f t="shared" si="6"/>
        <v/>
      </c>
      <c r="BD14" s="603">
        <f t="shared" si="7"/>
        <v>2</v>
      </c>
      <c r="BE14" s="618">
        <f t="shared" si="8"/>
        <v>4</v>
      </c>
      <c r="BF14" s="367" t="s">
        <v>296</v>
      </c>
      <c r="BG14" s="185" t="s">
        <v>365</v>
      </c>
    </row>
    <row r="15" spans="1:59" ht="15.75" customHeight="1">
      <c r="A15" s="382" t="s">
        <v>573</v>
      </c>
      <c r="B15" s="615" t="s">
        <v>31</v>
      </c>
      <c r="C15" s="526" t="s">
        <v>489</v>
      </c>
      <c r="D15" s="502"/>
      <c r="E15" s="503" t="s">
        <v>210</v>
      </c>
      <c r="F15" s="502"/>
      <c r="G15" s="503" t="s">
        <v>210</v>
      </c>
      <c r="H15" s="502"/>
      <c r="I15" s="504"/>
      <c r="J15" s="505"/>
      <c r="K15" s="503" t="s">
        <v>210</v>
      </c>
      <c r="L15" s="506"/>
      <c r="M15" s="503" t="s">
        <v>210</v>
      </c>
      <c r="N15" s="506"/>
      <c r="O15" s="507"/>
      <c r="P15" s="506"/>
      <c r="Q15" s="503" t="s">
        <v>210</v>
      </c>
      <c r="R15" s="506"/>
      <c r="S15" s="503" t="s">
        <v>210</v>
      </c>
      <c r="T15" s="506"/>
      <c r="U15" s="508"/>
      <c r="V15" s="505"/>
      <c r="W15" s="503" t="str">
        <f t="shared" si="1"/>
        <v/>
      </c>
      <c r="X15" s="506">
        <v>4</v>
      </c>
      <c r="Y15" s="503">
        <f t="shared" si="2"/>
        <v>56</v>
      </c>
      <c r="Z15" s="509">
        <v>2</v>
      </c>
      <c r="AA15" s="619" t="s">
        <v>164</v>
      </c>
      <c r="AB15" s="506"/>
      <c r="AC15" s="503" t="s">
        <v>210</v>
      </c>
      <c r="AD15" s="506"/>
      <c r="AE15" s="503" t="s">
        <v>210</v>
      </c>
      <c r="AF15" s="506"/>
      <c r="AG15" s="508"/>
      <c r="AH15" s="505"/>
      <c r="AI15" s="503" t="s">
        <v>210</v>
      </c>
      <c r="AJ15" s="506"/>
      <c r="AK15" s="503" t="s">
        <v>210</v>
      </c>
      <c r="AL15" s="506"/>
      <c r="AM15" s="507"/>
      <c r="AN15" s="505"/>
      <c r="AO15" s="503" t="s">
        <v>210</v>
      </c>
      <c r="AP15" s="506"/>
      <c r="AQ15" s="503" t="s">
        <v>210</v>
      </c>
      <c r="AR15" s="506"/>
      <c r="AS15" s="507"/>
      <c r="AT15" s="506"/>
      <c r="AU15" s="503" t="s">
        <v>210</v>
      </c>
      <c r="AV15" s="506"/>
      <c r="AW15" s="503" t="s">
        <v>210</v>
      </c>
      <c r="AX15" s="506"/>
      <c r="AY15" s="506"/>
      <c r="AZ15" s="616" t="str">
        <f t="shared" si="3"/>
        <v/>
      </c>
      <c r="BA15" s="617" t="str">
        <f t="shared" si="4"/>
        <v/>
      </c>
      <c r="BB15" s="603">
        <f t="shared" si="5"/>
        <v>4</v>
      </c>
      <c r="BC15" s="617">
        <f t="shared" si="6"/>
        <v>56</v>
      </c>
      <c r="BD15" s="603">
        <f t="shared" si="7"/>
        <v>2</v>
      </c>
      <c r="BE15" s="618">
        <f t="shared" si="8"/>
        <v>4</v>
      </c>
      <c r="BF15" s="367" t="s">
        <v>265</v>
      </c>
      <c r="BG15" s="185" t="s">
        <v>323</v>
      </c>
    </row>
    <row r="16" spans="1:59">
      <c r="A16" s="382" t="s">
        <v>368</v>
      </c>
      <c r="B16" s="615" t="s">
        <v>15</v>
      </c>
      <c r="C16" s="526" t="s">
        <v>574</v>
      </c>
      <c r="D16" s="502"/>
      <c r="E16" s="503" t="str">
        <f>IF(D16*14=0,"",D16*14)</f>
        <v/>
      </c>
      <c r="F16" s="502"/>
      <c r="G16" s="503" t="str">
        <f>IF(F16*14=0,"",F16*14)</f>
        <v/>
      </c>
      <c r="H16" s="502"/>
      <c r="I16" s="504"/>
      <c r="J16" s="505"/>
      <c r="K16" s="503" t="str">
        <f>IF(J16*14=0,"",J16*14)</f>
        <v/>
      </c>
      <c r="L16" s="506"/>
      <c r="M16" s="503" t="str">
        <f>IF(L16*14=0,"",L16*14)</f>
        <v/>
      </c>
      <c r="N16" s="506"/>
      <c r="O16" s="507"/>
      <c r="P16" s="506"/>
      <c r="Q16" s="503" t="str">
        <f>IF(P16*14=0,"",P16*14)</f>
        <v/>
      </c>
      <c r="R16" s="506"/>
      <c r="S16" s="503" t="str">
        <f>IF(R16*14=0,"",R16*14)</f>
        <v/>
      </c>
      <c r="T16" s="506"/>
      <c r="U16" s="508"/>
      <c r="V16" s="505"/>
      <c r="W16" s="503" t="str">
        <f t="shared" si="1"/>
        <v/>
      </c>
      <c r="X16" s="506"/>
      <c r="Y16" s="503" t="str">
        <f t="shared" si="2"/>
        <v/>
      </c>
      <c r="Z16" s="506"/>
      <c r="AA16" s="507"/>
      <c r="AB16" s="505">
        <v>3</v>
      </c>
      <c r="AC16" s="503">
        <f>IF(AB16*14=0,"",AB16*14)</f>
        <v>42</v>
      </c>
      <c r="AD16" s="506">
        <v>1</v>
      </c>
      <c r="AE16" s="503">
        <f>IF(AD16*14=0,"",AD16*14)</f>
        <v>14</v>
      </c>
      <c r="AF16" s="506">
        <v>4</v>
      </c>
      <c r="AG16" s="508" t="s">
        <v>15</v>
      </c>
      <c r="AH16" s="505"/>
      <c r="AI16" s="503" t="str">
        <f>IF(AH16*14=0,"",AH16*14)</f>
        <v/>
      </c>
      <c r="AJ16" s="506"/>
      <c r="AK16" s="503" t="str">
        <f>IF(AJ16*14=0,"",AJ16*14)</f>
        <v/>
      </c>
      <c r="AL16" s="506"/>
      <c r="AM16" s="507"/>
      <c r="AN16" s="505"/>
      <c r="AO16" s="503" t="str">
        <f>IF(AN16*14=0,"",AN16*14)</f>
        <v/>
      </c>
      <c r="AP16" s="506"/>
      <c r="AQ16" s="503" t="str">
        <f>IF(AP16*14=0,"",AP16*14)</f>
        <v/>
      </c>
      <c r="AR16" s="506"/>
      <c r="AS16" s="507"/>
      <c r="AT16" s="506"/>
      <c r="AU16" s="503" t="str">
        <f>IF(AT16*14=0,"",AT16*14)</f>
        <v/>
      </c>
      <c r="AV16" s="506"/>
      <c r="AW16" s="503" t="str">
        <f>IF(AV16*14=0,"",AV16*14)</f>
        <v/>
      </c>
      <c r="AX16" s="506"/>
      <c r="AY16" s="506"/>
      <c r="AZ16" s="616">
        <f t="shared" si="3"/>
        <v>3</v>
      </c>
      <c r="BA16" s="617">
        <f t="shared" si="4"/>
        <v>42</v>
      </c>
      <c r="BB16" s="603">
        <f t="shared" si="5"/>
        <v>1</v>
      </c>
      <c r="BC16" s="617">
        <f t="shared" si="6"/>
        <v>14</v>
      </c>
      <c r="BD16" s="603">
        <f t="shared" si="7"/>
        <v>4</v>
      </c>
      <c r="BE16" s="618">
        <f t="shared" si="8"/>
        <v>4</v>
      </c>
      <c r="BF16" s="367" t="s">
        <v>265</v>
      </c>
      <c r="BG16" s="186" t="s">
        <v>324</v>
      </c>
    </row>
    <row r="17" spans="1:59" ht="15.75" customHeight="1">
      <c r="A17" s="382" t="s">
        <v>369</v>
      </c>
      <c r="B17" s="615" t="s">
        <v>15</v>
      </c>
      <c r="C17" s="526" t="s">
        <v>129</v>
      </c>
      <c r="D17" s="502"/>
      <c r="E17" s="503" t="str">
        <f>IF(D17*14=0,"",D17*14)</f>
        <v/>
      </c>
      <c r="F17" s="502"/>
      <c r="G17" s="503" t="str">
        <f>IF(F17*14=0,"",F17*14)</f>
        <v/>
      </c>
      <c r="H17" s="502"/>
      <c r="I17" s="504"/>
      <c r="J17" s="505"/>
      <c r="K17" s="503" t="str">
        <f>IF(J17*14=0,"",J17*14)</f>
        <v/>
      </c>
      <c r="L17" s="506"/>
      <c r="M17" s="503" t="str">
        <f>IF(L17*14=0,"",L17*14)</f>
        <v/>
      </c>
      <c r="N17" s="506"/>
      <c r="O17" s="507"/>
      <c r="P17" s="506"/>
      <c r="Q17" s="503" t="str">
        <f>IF(P17*14=0,"",P17*14)</f>
        <v/>
      </c>
      <c r="R17" s="506"/>
      <c r="S17" s="503" t="str">
        <f>IF(R17*14=0,"",R17*14)</f>
        <v/>
      </c>
      <c r="T17" s="506"/>
      <c r="U17" s="508"/>
      <c r="V17" s="505"/>
      <c r="W17" s="503" t="str">
        <f t="shared" si="1"/>
        <v/>
      </c>
      <c r="X17" s="506"/>
      <c r="Y17" s="503" t="str">
        <f t="shared" si="2"/>
        <v/>
      </c>
      <c r="Z17" s="506"/>
      <c r="AA17" s="507"/>
      <c r="AB17" s="505">
        <v>3</v>
      </c>
      <c r="AC17" s="503">
        <f>IF(AB17*14=0,"",AB17*14)</f>
        <v>42</v>
      </c>
      <c r="AD17" s="506">
        <v>2</v>
      </c>
      <c r="AE17" s="503">
        <f>IF(AD17*14=0,"",AD17*14)</f>
        <v>28</v>
      </c>
      <c r="AF17" s="506">
        <v>6</v>
      </c>
      <c r="AG17" s="508" t="s">
        <v>15</v>
      </c>
      <c r="AH17" s="505"/>
      <c r="AI17" s="503" t="str">
        <f>IF(AH17*14=0,"",AH17*14)</f>
        <v/>
      </c>
      <c r="AJ17" s="506"/>
      <c r="AK17" s="503" t="str">
        <f>IF(AJ17*14=0,"",AJ17*14)</f>
        <v/>
      </c>
      <c r="AL17" s="506"/>
      <c r="AM17" s="507"/>
      <c r="AN17" s="505"/>
      <c r="AO17" s="503" t="str">
        <f>IF(AN17*14=0,"",AN17*14)</f>
        <v/>
      </c>
      <c r="AP17" s="506"/>
      <c r="AQ17" s="503" t="str">
        <f>IF(AP17*14=0,"",AP17*14)</f>
        <v/>
      </c>
      <c r="AR17" s="506"/>
      <c r="AS17" s="507"/>
      <c r="AT17" s="506"/>
      <c r="AU17" s="503" t="str">
        <f>IF(AT17*14=0,"",AT17*14)</f>
        <v/>
      </c>
      <c r="AV17" s="506"/>
      <c r="AW17" s="503" t="str">
        <f>IF(AV17*14=0,"",AV17*14)</f>
        <v/>
      </c>
      <c r="AX17" s="506"/>
      <c r="AY17" s="506"/>
      <c r="AZ17" s="616">
        <f t="shared" si="3"/>
        <v>3</v>
      </c>
      <c r="BA17" s="617">
        <f t="shared" si="4"/>
        <v>42</v>
      </c>
      <c r="BB17" s="603">
        <f t="shared" si="5"/>
        <v>2</v>
      </c>
      <c r="BC17" s="617">
        <f t="shared" si="6"/>
        <v>28</v>
      </c>
      <c r="BD17" s="603">
        <f t="shared" si="7"/>
        <v>6</v>
      </c>
      <c r="BE17" s="618">
        <f t="shared" si="8"/>
        <v>5</v>
      </c>
      <c r="BF17" s="367" t="s">
        <v>265</v>
      </c>
      <c r="BG17" s="186" t="s">
        <v>300</v>
      </c>
    </row>
    <row r="18" spans="1:59" ht="15.75" customHeight="1">
      <c r="A18" s="382" t="s">
        <v>366</v>
      </c>
      <c r="B18" s="615" t="s">
        <v>31</v>
      </c>
      <c r="C18" s="526" t="s">
        <v>238</v>
      </c>
      <c r="D18" s="502"/>
      <c r="E18" s="503" t="str">
        <f t="shared" ref="E18:E19" si="10">IF(D18*14=0,"",D18*14)</f>
        <v/>
      </c>
      <c r="F18" s="502"/>
      <c r="G18" s="503" t="str">
        <f t="shared" ref="G18:G19" si="11">IF(F18*14=0,"",F18*14)</f>
        <v/>
      </c>
      <c r="H18" s="502"/>
      <c r="I18" s="504"/>
      <c r="J18" s="505"/>
      <c r="K18" s="503" t="str">
        <f t="shared" ref="K18:K19" si="12">IF(J18*14=0,"",J18*14)</f>
        <v/>
      </c>
      <c r="L18" s="506"/>
      <c r="M18" s="503" t="str">
        <f t="shared" ref="M18:M19" si="13">IF(L18*14=0,"",L18*14)</f>
        <v/>
      </c>
      <c r="N18" s="506"/>
      <c r="O18" s="507"/>
      <c r="P18" s="506"/>
      <c r="Q18" s="503" t="str">
        <f t="shared" ref="Q18:Q19" si="14">IF(P18*14=0,"",P18*14)</f>
        <v/>
      </c>
      <c r="R18" s="506"/>
      <c r="S18" s="503" t="str">
        <f t="shared" ref="S18:S19" si="15">IF(R18*14=0,"",R18*14)</f>
        <v/>
      </c>
      <c r="T18" s="506"/>
      <c r="U18" s="508"/>
      <c r="V18" s="505"/>
      <c r="W18" s="503" t="str">
        <f t="shared" ref="W18:W19" si="16">IF(V18*14=0,"",V18*14)</f>
        <v/>
      </c>
      <c r="X18" s="506"/>
      <c r="Y18" s="503" t="str">
        <f t="shared" ref="Y18:Y19" si="17">IF(X18*14=0,"",X18*14)</f>
        <v/>
      </c>
      <c r="Z18" s="506"/>
      <c r="AA18" s="507"/>
      <c r="AB18" s="506"/>
      <c r="AC18" s="503" t="str">
        <f t="shared" ref="AC18:AC19" si="18">IF(AB18*14=0,"",AB18*14)</f>
        <v/>
      </c>
      <c r="AD18" s="506">
        <v>11</v>
      </c>
      <c r="AE18" s="503">
        <f t="shared" ref="AE18:AE19" si="19">IF(AD18*14=0,"",AD18*14)</f>
        <v>154</v>
      </c>
      <c r="AF18" s="506">
        <v>10</v>
      </c>
      <c r="AG18" s="504" t="s">
        <v>164</v>
      </c>
      <c r="AH18" s="505"/>
      <c r="AI18" s="503" t="str">
        <f t="shared" ref="AI18:AI19" si="20">IF(AH18*14=0,"",AH18*14)</f>
        <v/>
      </c>
      <c r="AJ18" s="506"/>
      <c r="AK18" s="503" t="str">
        <f t="shared" ref="AK18:AK19" si="21">IF(AJ18*14=0,"",AJ18*14)</f>
        <v/>
      </c>
      <c r="AL18" s="506"/>
      <c r="AM18" s="507"/>
      <c r="AN18" s="505"/>
      <c r="AO18" s="503" t="str">
        <f t="shared" ref="AO18:AO19" si="22">IF(AN18*14=0,"",AN18*14)</f>
        <v/>
      </c>
      <c r="AP18" s="506"/>
      <c r="AQ18" s="503" t="str">
        <f t="shared" ref="AQ18:AQ19" si="23">IF(AP18*14=0,"",AP18*14)</f>
        <v/>
      </c>
      <c r="AR18" s="506"/>
      <c r="AS18" s="507"/>
      <c r="AT18" s="506"/>
      <c r="AU18" s="503" t="str">
        <f t="shared" ref="AU18:AU19" si="24">IF(AT18*14=0,"",AT18*14)</f>
        <v/>
      </c>
      <c r="AV18" s="506"/>
      <c r="AW18" s="503" t="str">
        <f t="shared" ref="AW18:AW19" si="25">IF(AV18*14=0,"",AV18*14)</f>
        <v/>
      </c>
      <c r="AX18" s="506"/>
      <c r="AY18" s="506"/>
      <c r="AZ18" s="616" t="str">
        <f t="shared" si="3"/>
        <v/>
      </c>
      <c r="BA18" s="617" t="str">
        <f t="shared" si="4"/>
        <v/>
      </c>
      <c r="BB18" s="603">
        <f t="shared" si="5"/>
        <v>11</v>
      </c>
      <c r="BC18" s="617">
        <f t="shared" si="6"/>
        <v>154</v>
      </c>
      <c r="BD18" s="603">
        <f t="shared" si="7"/>
        <v>10</v>
      </c>
      <c r="BE18" s="618">
        <f t="shared" si="8"/>
        <v>11</v>
      </c>
      <c r="BF18" s="367" t="s">
        <v>265</v>
      </c>
      <c r="BG18" s="186" t="s">
        <v>431</v>
      </c>
    </row>
    <row r="19" spans="1:59" ht="15.75" customHeight="1">
      <c r="A19" s="382" t="s">
        <v>370</v>
      </c>
      <c r="B19" s="615" t="s">
        <v>31</v>
      </c>
      <c r="C19" s="526" t="s">
        <v>132</v>
      </c>
      <c r="D19" s="502"/>
      <c r="E19" s="503" t="str">
        <f t="shared" si="10"/>
        <v/>
      </c>
      <c r="F19" s="502"/>
      <c r="G19" s="503" t="str">
        <f t="shared" si="11"/>
        <v/>
      </c>
      <c r="H19" s="502"/>
      <c r="I19" s="504"/>
      <c r="J19" s="505"/>
      <c r="K19" s="503" t="str">
        <f t="shared" si="12"/>
        <v/>
      </c>
      <c r="L19" s="506"/>
      <c r="M19" s="503" t="str">
        <f t="shared" si="13"/>
        <v/>
      </c>
      <c r="N19" s="506"/>
      <c r="O19" s="507"/>
      <c r="P19" s="506"/>
      <c r="Q19" s="503" t="str">
        <f t="shared" si="14"/>
        <v/>
      </c>
      <c r="R19" s="506"/>
      <c r="S19" s="503" t="str">
        <f t="shared" si="15"/>
        <v/>
      </c>
      <c r="T19" s="506"/>
      <c r="U19" s="508"/>
      <c r="V19" s="505"/>
      <c r="W19" s="503" t="str">
        <f t="shared" si="16"/>
        <v/>
      </c>
      <c r="X19" s="506"/>
      <c r="Y19" s="503" t="str">
        <f t="shared" si="17"/>
        <v/>
      </c>
      <c r="Z19" s="506"/>
      <c r="AA19" s="507"/>
      <c r="AB19" s="506"/>
      <c r="AC19" s="503" t="str">
        <f t="shared" si="18"/>
        <v/>
      </c>
      <c r="AD19" s="506">
        <v>2</v>
      </c>
      <c r="AE19" s="503">
        <f t="shared" si="19"/>
        <v>28</v>
      </c>
      <c r="AF19" s="506">
        <v>2</v>
      </c>
      <c r="AG19" s="504" t="s">
        <v>164</v>
      </c>
      <c r="AH19" s="505"/>
      <c r="AI19" s="503" t="str">
        <f t="shared" si="20"/>
        <v/>
      </c>
      <c r="AJ19" s="506"/>
      <c r="AK19" s="503" t="str">
        <f t="shared" si="21"/>
        <v/>
      </c>
      <c r="AL19" s="506"/>
      <c r="AM19" s="507"/>
      <c r="AN19" s="505"/>
      <c r="AO19" s="503" t="str">
        <f t="shared" si="22"/>
        <v/>
      </c>
      <c r="AP19" s="506"/>
      <c r="AQ19" s="503" t="str">
        <f t="shared" si="23"/>
        <v/>
      </c>
      <c r="AR19" s="506"/>
      <c r="AS19" s="507"/>
      <c r="AT19" s="506"/>
      <c r="AU19" s="503" t="str">
        <f t="shared" si="24"/>
        <v/>
      </c>
      <c r="AV19" s="506"/>
      <c r="AW19" s="503" t="str">
        <f t="shared" si="25"/>
        <v/>
      </c>
      <c r="AX19" s="506"/>
      <c r="AY19" s="506"/>
      <c r="AZ19" s="616" t="str">
        <f t="shared" si="3"/>
        <v/>
      </c>
      <c r="BA19" s="617" t="str">
        <f t="shared" si="4"/>
        <v/>
      </c>
      <c r="BB19" s="603">
        <f t="shared" si="5"/>
        <v>2</v>
      </c>
      <c r="BC19" s="617">
        <f t="shared" si="6"/>
        <v>28</v>
      </c>
      <c r="BD19" s="603">
        <f t="shared" si="7"/>
        <v>2</v>
      </c>
      <c r="BE19" s="618">
        <f t="shared" si="8"/>
        <v>2</v>
      </c>
      <c r="BF19" s="367" t="s">
        <v>265</v>
      </c>
      <c r="BG19" s="186" t="s">
        <v>420</v>
      </c>
    </row>
    <row r="20" spans="1:59" ht="15.75" customHeight="1">
      <c r="A20" s="382"/>
      <c r="B20" s="615" t="s">
        <v>127</v>
      </c>
      <c r="C20" s="526" t="s">
        <v>128</v>
      </c>
      <c r="D20" s="502"/>
      <c r="E20" s="503" t="str">
        <f t="shared" ref="E20:E28" si="26">IF(D20*14=0,"",D20*14)</f>
        <v/>
      </c>
      <c r="F20" s="502"/>
      <c r="G20" s="503" t="str">
        <f t="shared" ref="G20:G28" si="27">IF(F20*14=0,"",F20*14)</f>
        <v/>
      </c>
      <c r="H20" s="502"/>
      <c r="I20" s="504"/>
      <c r="J20" s="505"/>
      <c r="K20" s="503" t="str">
        <f t="shared" ref="K20:K28" si="28">IF(J20*14=0,"",J20*14)</f>
        <v/>
      </c>
      <c r="L20" s="506"/>
      <c r="M20" s="503" t="str">
        <f t="shared" ref="M20:M28" si="29">IF(L20*14=0,"",L20*14)</f>
        <v/>
      </c>
      <c r="N20" s="506"/>
      <c r="O20" s="507"/>
      <c r="P20" s="506"/>
      <c r="Q20" s="503" t="str">
        <f t="shared" ref="Q20:Q28" si="30">IF(P20*14=0,"",P20*14)</f>
        <v/>
      </c>
      <c r="R20" s="506"/>
      <c r="S20" s="503" t="str">
        <f t="shared" ref="S20:S28" si="31">IF(R20*14=0,"",R20*14)</f>
        <v/>
      </c>
      <c r="T20" s="506"/>
      <c r="U20" s="508"/>
      <c r="V20" s="505"/>
      <c r="W20" s="503" t="str">
        <f t="shared" ref="W20:W28" si="32">IF(V20*14=0,"",V20*14)</f>
        <v/>
      </c>
      <c r="X20" s="506"/>
      <c r="Y20" s="503" t="str">
        <f t="shared" ref="Y20:Y28" si="33">IF(X20*14=0,"",X20*14)</f>
        <v/>
      </c>
      <c r="Z20" s="506"/>
      <c r="AA20" s="507"/>
      <c r="AB20" s="506">
        <v>1</v>
      </c>
      <c r="AC20" s="503">
        <f t="shared" ref="AC20:AC28" si="34">IF(AB20*14=0,"",AB20*14)</f>
        <v>14</v>
      </c>
      <c r="AD20" s="506">
        <v>1</v>
      </c>
      <c r="AE20" s="503">
        <f t="shared" ref="AE20:AE28" si="35">IF(AD20*14=0,"",AD20*14)</f>
        <v>14</v>
      </c>
      <c r="AF20" s="506">
        <v>3</v>
      </c>
      <c r="AG20" s="508" t="s">
        <v>117</v>
      </c>
      <c r="AH20" s="505"/>
      <c r="AI20" s="503" t="str">
        <f t="shared" ref="AI20:AI24" si="36">IF(AH20*14=0,"",AH20*14)</f>
        <v/>
      </c>
      <c r="AJ20" s="506"/>
      <c r="AK20" s="503" t="str">
        <f t="shared" ref="AK20:AK24" si="37">IF(AJ20*14=0,"",AJ20*14)</f>
        <v/>
      </c>
      <c r="AL20" s="506"/>
      <c r="AM20" s="507"/>
      <c r="AN20" s="505"/>
      <c r="AO20" s="503" t="str">
        <f t="shared" ref="AO20:AO28" si="38">IF(AN20*14=0,"",AN20*14)</f>
        <v/>
      </c>
      <c r="AP20" s="506"/>
      <c r="AQ20" s="503" t="str">
        <f t="shared" ref="AQ20:AQ26" si="39">IF(AP20*14=0,"",AP20*14)</f>
        <v/>
      </c>
      <c r="AR20" s="506"/>
      <c r="AS20" s="507"/>
      <c r="AT20" s="506"/>
      <c r="AU20" s="503" t="str">
        <f t="shared" ref="AU20:AU28" si="40">IF(AT20*14=0,"",AT20*14)</f>
        <v/>
      </c>
      <c r="AV20" s="506"/>
      <c r="AW20" s="503" t="str">
        <f t="shared" ref="AW20:AW28" si="41">IF(AV20*14=0,"",AV20*14)</f>
        <v/>
      </c>
      <c r="AX20" s="506"/>
      <c r="AY20" s="506"/>
      <c r="AZ20" s="616">
        <f t="shared" si="3"/>
        <v>1</v>
      </c>
      <c r="BA20" s="617">
        <f t="shared" si="4"/>
        <v>14</v>
      </c>
      <c r="BB20" s="603">
        <f t="shared" si="5"/>
        <v>1</v>
      </c>
      <c r="BC20" s="617">
        <f t="shared" si="6"/>
        <v>14</v>
      </c>
      <c r="BD20" s="603">
        <f t="shared" si="7"/>
        <v>3</v>
      </c>
      <c r="BE20" s="618">
        <f t="shared" si="8"/>
        <v>2</v>
      </c>
    </row>
    <row r="21" spans="1:59" ht="15.75" customHeight="1">
      <c r="A21" s="382" t="s">
        <v>371</v>
      </c>
      <c r="B21" s="615" t="s">
        <v>15</v>
      </c>
      <c r="C21" s="526" t="s">
        <v>125</v>
      </c>
      <c r="D21" s="502"/>
      <c r="E21" s="503" t="str">
        <f t="shared" si="26"/>
        <v/>
      </c>
      <c r="F21" s="502"/>
      <c r="G21" s="503" t="str">
        <f t="shared" si="27"/>
        <v/>
      </c>
      <c r="H21" s="502"/>
      <c r="I21" s="504"/>
      <c r="J21" s="505"/>
      <c r="K21" s="503" t="str">
        <f t="shared" si="28"/>
        <v/>
      </c>
      <c r="L21" s="506"/>
      <c r="M21" s="503" t="str">
        <f t="shared" si="29"/>
        <v/>
      </c>
      <c r="N21" s="506"/>
      <c r="O21" s="507"/>
      <c r="P21" s="506"/>
      <c r="Q21" s="503" t="str">
        <f t="shared" si="30"/>
        <v/>
      </c>
      <c r="R21" s="506"/>
      <c r="S21" s="503" t="str">
        <f t="shared" si="31"/>
        <v/>
      </c>
      <c r="T21" s="506"/>
      <c r="U21" s="508"/>
      <c r="V21" s="505"/>
      <c r="W21" s="503" t="str">
        <f t="shared" si="32"/>
        <v/>
      </c>
      <c r="X21" s="506"/>
      <c r="Y21" s="503" t="str">
        <f t="shared" si="33"/>
        <v/>
      </c>
      <c r="Z21" s="506"/>
      <c r="AA21" s="507"/>
      <c r="AB21" s="505"/>
      <c r="AC21" s="503" t="str">
        <f t="shared" si="34"/>
        <v/>
      </c>
      <c r="AD21" s="506"/>
      <c r="AE21" s="503" t="str">
        <f t="shared" si="35"/>
        <v/>
      </c>
      <c r="AF21" s="506"/>
      <c r="AG21" s="508"/>
      <c r="AH21" s="505">
        <v>2</v>
      </c>
      <c r="AI21" s="503">
        <f t="shared" si="36"/>
        <v>28</v>
      </c>
      <c r="AJ21" s="506">
        <v>1</v>
      </c>
      <c r="AK21" s="503">
        <f t="shared" si="37"/>
        <v>14</v>
      </c>
      <c r="AL21" s="506">
        <v>3</v>
      </c>
      <c r="AM21" s="507" t="s">
        <v>15</v>
      </c>
      <c r="AN21" s="505"/>
      <c r="AO21" s="503" t="str">
        <f t="shared" si="38"/>
        <v/>
      </c>
      <c r="AP21" s="506"/>
      <c r="AQ21" s="503" t="str">
        <f t="shared" si="39"/>
        <v/>
      </c>
      <c r="AR21" s="506"/>
      <c r="AS21" s="507"/>
      <c r="AT21" s="506"/>
      <c r="AU21" s="503" t="str">
        <f t="shared" si="40"/>
        <v/>
      </c>
      <c r="AV21" s="506"/>
      <c r="AW21" s="503" t="str">
        <f t="shared" si="41"/>
        <v/>
      </c>
      <c r="AX21" s="506"/>
      <c r="AY21" s="506"/>
      <c r="AZ21" s="616">
        <f t="shared" ref="AZ21:AZ40" si="42">IF(D21+J21+P21+V21+AB21+AH21+AN21+AT21=0,"",D21+J21+P21+V21+AB21+AH21+AN21+AT21)</f>
        <v>2</v>
      </c>
      <c r="BA21" s="617">
        <f t="shared" ref="BA21:BA40" si="43">IF((D21+J21+P21+V21+AB21+AH21+AN21+AT21)*14=0,"",(D21+J21+P21+V21+AB21+AH21+AN21+AT21)*14)</f>
        <v>28</v>
      </c>
      <c r="BB21" s="603">
        <f t="shared" ref="BB21:BB40" si="44">IF(F21+L21+R21+X21+AD21+AJ21+AP21+AV21=0,"",F21+L21+R21+X21+AD21+AJ21+AP21+AV21)</f>
        <v>1</v>
      </c>
      <c r="BC21" s="617">
        <f t="shared" ref="BC21:BC40" si="45">IF((L21+F21+R21+X21+AD21+AJ21+AP21+AV21)*14=0,"",(L21+F21+R21+X21+AD21+AJ21+AP21+AV21)*14)</f>
        <v>14</v>
      </c>
      <c r="BD21" s="603">
        <f t="shared" si="0"/>
        <v>3</v>
      </c>
      <c r="BE21" s="618">
        <f t="shared" ref="BE21:BE40" si="46">IF(D21+F21+L21+J21+P21+R21+V21+X21+AB21+AD21+AH21+AJ21+AN21+AP21+AT21+AV21=0,"",D21+F21+L21+J21+P21+R21+V21+X21+AB21+AD21+AH21+AJ21+AN21+AP21+AT21+AV21)</f>
        <v>3</v>
      </c>
      <c r="BF21" s="367" t="s">
        <v>265</v>
      </c>
      <c r="BG21" s="186" t="s">
        <v>428</v>
      </c>
    </row>
    <row r="22" spans="1:59" ht="15.75" customHeight="1">
      <c r="A22" s="382" t="s">
        <v>372</v>
      </c>
      <c r="B22" s="615" t="s">
        <v>15</v>
      </c>
      <c r="C22" s="526" t="s">
        <v>123</v>
      </c>
      <c r="D22" s="502"/>
      <c r="E22" s="503" t="str">
        <f t="shared" si="26"/>
        <v/>
      </c>
      <c r="F22" s="502"/>
      <c r="G22" s="503" t="str">
        <f t="shared" si="27"/>
        <v/>
      </c>
      <c r="H22" s="502"/>
      <c r="I22" s="504"/>
      <c r="J22" s="505"/>
      <c r="K22" s="503" t="str">
        <f t="shared" si="28"/>
        <v/>
      </c>
      <c r="L22" s="506"/>
      <c r="M22" s="503" t="str">
        <f t="shared" si="29"/>
        <v/>
      </c>
      <c r="N22" s="506"/>
      <c r="O22" s="507"/>
      <c r="P22" s="506"/>
      <c r="Q22" s="503" t="str">
        <f t="shared" si="30"/>
        <v/>
      </c>
      <c r="R22" s="506"/>
      <c r="S22" s="503" t="str">
        <f t="shared" si="31"/>
        <v/>
      </c>
      <c r="T22" s="506"/>
      <c r="U22" s="508"/>
      <c r="V22" s="505"/>
      <c r="W22" s="503" t="str">
        <f t="shared" si="32"/>
        <v/>
      </c>
      <c r="X22" s="506"/>
      <c r="Y22" s="503" t="str">
        <f t="shared" si="33"/>
        <v/>
      </c>
      <c r="Z22" s="509"/>
      <c r="AA22" s="510"/>
      <c r="AB22" s="506"/>
      <c r="AC22" s="503" t="str">
        <f t="shared" si="34"/>
        <v/>
      </c>
      <c r="AD22" s="506"/>
      <c r="AE22" s="503" t="str">
        <f t="shared" si="35"/>
        <v/>
      </c>
      <c r="AF22" s="506"/>
      <c r="AG22" s="508"/>
      <c r="AH22" s="505">
        <v>1</v>
      </c>
      <c r="AI22" s="503">
        <f t="shared" si="36"/>
        <v>14</v>
      </c>
      <c r="AJ22" s="506">
        <v>1</v>
      </c>
      <c r="AK22" s="503">
        <f t="shared" si="37"/>
        <v>14</v>
      </c>
      <c r="AL22" s="506">
        <v>2</v>
      </c>
      <c r="AM22" s="507" t="s">
        <v>70</v>
      </c>
      <c r="AN22" s="505"/>
      <c r="AO22" s="503" t="str">
        <f t="shared" si="38"/>
        <v/>
      </c>
      <c r="AP22" s="506"/>
      <c r="AQ22" s="503" t="str">
        <f t="shared" si="39"/>
        <v/>
      </c>
      <c r="AR22" s="506"/>
      <c r="AS22" s="507"/>
      <c r="AT22" s="506"/>
      <c r="AU22" s="503" t="str">
        <f t="shared" si="40"/>
        <v/>
      </c>
      <c r="AV22" s="506"/>
      <c r="AW22" s="503" t="str">
        <f t="shared" si="41"/>
        <v/>
      </c>
      <c r="AX22" s="506"/>
      <c r="AY22" s="506"/>
      <c r="AZ22" s="616">
        <f t="shared" si="42"/>
        <v>1</v>
      </c>
      <c r="BA22" s="617">
        <f t="shared" si="43"/>
        <v>14</v>
      </c>
      <c r="BB22" s="603">
        <f t="shared" si="44"/>
        <v>1</v>
      </c>
      <c r="BC22" s="617">
        <f t="shared" si="45"/>
        <v>14</v>
      </c>
      <c r="BD22" s="603">
        <f t="shared" si="0"/>
        <v>2</v>
      </c>
      <c r="BE22" s="618">
        <f t="shared" si="46"/>
        <v>2</v>
      </c>
      <c r="BF22" s="367" t="s">
        <v>265</v>
      </c>
      <c r="BG22" s="186" t="s">
        <v>328</v>
      </c>
    </row>
    <row r="23" spans="1:59" ht="15.75" customHeight="1">
      <c r="A23" s="382" t="s">
        <v>373</v>
      </c>
      <c r="B23" s="615" t="s">
        <v>15</v>
      </c>
      <c r="C23" s="526" t="s">
        <v>124</v>
      </c>
      <c r="D23" s="502"/>
      <c r="E23" s="503" t="str">
        <f t="shared" si="26"/>
        <v/>
      </c>
      <c r="F23" s="502"/>
      <c r="G23" s="503" t="str">
        <f t="shared" si="27"/>
        <v/>
      </c>
      <c r="H23" s="502"/>
      <c r="I23" s="504"/>
      <c r="J23" s="505"/>
      <c r="K23" s="503" t="str">
        <f t="shared" si="28"/>
        <v/>
      </c>
      <c r="L23" s="506"/>
      <c r="M23" s="503" t="str">
        <f t="shared" si="29"/>
        <v/>
      </c>
      <c r="N23" s="506"/>
      <c r="O23" s="507"/>
      <c r="P23" s="506"/>
      <c r="Q23" s="503" t="str">
        <f t="shared" si="30"/>
        <v/>
      </c>
      <c r="R23" s="506"/>
      <c r="S23" s="503" t="str">
        <f t="shared" si="31"/>
        <v/>
      </c>
      <c r="T23" s="506"/>
      <c r="U23" s="508"/>
      <c r="V23" s="505"/>
      <c r="W23" s="503" t="str">
        <f t="shared" si="32"/>
        <v/>
      </c>
      <c r="X23" s="506"/>
      <c r="Y23" s="503" t="str">
        <f t="shared" si="33"/>
        <v/>
      </c>
      <c r="Z23" s="506"/>
      <c r="AA23" s="507"/>
      <c r="AB23" s="506"/>
      <c r="AC23" s="503" t="str">
        <f t="shared" si="34"/>
        <v/>
      </c>
      <c r="AD23" s="506"/>
      <c r="AE23" s="503" t="str">
        <f t="shared" si="35"/>
        <v/>
      </c>
      <c r="AF23" s="506"/>
      <c r="AG23" s="508"/>
      <c r="AH23" s="505">
        <v>1</v>
      </c>
      <c r="AI23" s="503">
        <f t="shared" si="36"/>
        <v>14</v>
      </c>
      <c r="AJ23" s="506">
        <v>2</v>
      </c>
      <c r="AK23" s="503">
        <f t="shared" si="37"/>
        <v>28</v>
      </c>
      <c r="AL23" s="506">
        <v>3</v>
      </c>
      <c r="AM23" s="507" t="s">
        <v>15</v>
      </c>
      <c r="AN23" s="505"/>
      <c r="AO23" s="503" t="str">
        <f t="shared" si="38"/>
        <v/>
      </c>
      <c r="AP23" s="506"/>
      <c r="AQ23" s="503" t="str">
        <f t="shared" si="39"/>
        <v/>
      </c>
      <c r="AR23" s="506"/>
      <c r="AS23" s="510"/>
      <c r="AT23" s="506"/>
      <c r="AU23" s="503" t="str">
        <f t="shared" si="40"/>
        <v/>
      </c>
      <c r="AV23" s="506"/>
      <c r="AW23" s="503" t="str">
        <f t="shared" si="41"/>
        <v/>
      </c>
      <c r="AX23" s="506"/>
      <c r="AY23" s="506"/>
      <c r="AZ23" s="616">
        <f t="shared" si="42"/>
        <v>1</v>
      </c>
      <c r="BA23" s="617">
        <f t="shared" si="43"/>
        <v>14</v>
      </c>
      <c r="BB23" s="603">
        <f t="shared" si="44"/>
        <v>2</v>
      </c>
      <c r="BC23" s="617">
        <f t="shared" si="45"/>
        <v>28</v>
      </c>
      <c r="BD23" s="603">
        <f t="shared" si="0"/>
        <v>3</v>
      </c>
      <c r="BE23" s="618">
        <f t="shared" si="46"/>
        <v>3</v>
      </c>
      <c r="BF23" s="367" t="s">
        <v>265</v>
      </c>
      <c r="BG23" s="186" t="s">
        <v>329</v>
      </c>
    </row>
    <row r="24" spans="1:59" s="77" customFormat="1" ht="15.75" customHeight="1">
      <c r="A24" s="382" t="s">
        <v>374</v>
      </c>
      <c r="B24" s="615" t="s">
        <v>15</v>
      </c>
      <c r="C24" s="526" t="s">
        <v>145</v>
      </c>
      <c r="D24" s="502"/>
      <c r="E24" s="503" t="str">
        <f t="shared" si="26"/>
        <v/>
      </c>
      <c r="F24" s="502"/>
      <c r="G24" s="503" t="str">
        <f t="shared" si="27"/>
        <v/>
      </c>
      <c r="H24" s="502"/>
      <c r="I24" s="504"/>
      <c r="J24" s="505"/>
      <c r="K24" s="503" t="str">
        <f t="shared" si="28"/>
        <v/>
      </c>
      <c r="L24" s="506"/>
      <c r="M24" s="503" t="str">
        <f t="shared" si="29"/>
        <v/>
      </c>
      <c r="N24" s="506"/>
      <c r="O24" s="507"/>
      <c r="P24" s="506"/>
      <c r="Q24" s="503" t="str">
        <f t="shared" si="30"/>
        <v/>
      </c>
      <c r="R24" s="506"/>
      <c r="S24" s="503" t="str">
        <f t="shared" si="31"/>
        <v/>
      </c>
      <c r="T24" s="506"/>
      <c r="U24" s="508"/>
      <c r="V24" s="505"/>
      <c r="W24" s="503" t="str">
        <f t="shared" si="32"/>
        <v/>
      </c>
      <c r="X24" s="506"/>
      <c r="Y24" s="503" t="str">
        <f t="shared" si="33"/>
        <v/>
      </c>
      <c r="Z24" s="506"/>
      <c r="AA24" s="510"/>
      <c r="AB24" s="506"/>
      <c r="AC24" s="503" t="str">
        <f t="shared" si="34"/>
        <v/>
      </c>
      <c r="AD24" s="506"/>
      <c r="AE24" s="503" t="str">
        <f t="shared" si="35"/>
        <v/>
      </c>
      <c r="AF24" s="506"/>
      <c r="AG24" s="508"/>
      <c r="AH24" s="505">
        <v>3</v>
      </c>
      <c r="AI24" s="503">
        <f t="shared" si="36"/>
        <v>42</v>
      </c>
      <c r="AJ24" s="506">
        <v>1</v>
      </c>
      <c r="AK24" s="503">
        <f t="shared" si="37"/>
        <v>14</v>
      </c>
      <c r="AL24" s="506">
        <v>5</v>
      </c>
      <c r="AM24" s="507" t="s">
        <v>70</v>
      </c>
      <c r="AN24" s="505"/>
      <c r="AO24" s="503" t="str">
        <f t="shared" si="38"/>
        <v/>
      </c>
      <c r="AP24" s="506"/>
      <c r="AQ24" s="503" t="str">
        <f t="shared" si="39"/>
        <v/>
      </c>
      <c r="AR24" s="506"/>
      <c r="AS24" s="510"/>
      <c r="AT24" s="506"/>
      <c r="AU24" s="503" t="str">
        <f t="shared" si="40"/>
        <v/>
      </c>
      <c r="AV24" s="506"/>
      <c r="AW24" s="503" t="str">
        <f t="shared" si="41"/>
        <v/>
      </c>
      <c r="AX24" s="506"/>
      <c r="AY24" s="506"/>
      <c r="AZ24" s="616">
        <f t="shared" si="42"/>
        <v>3</v>
      </c>
      <c r="BA24" s="617">
        <f t="shared" si="43"/>
        <v>42</v>
      </c>
      <c r="BB24" s="603">
        <f t="shared" si="44"/>
        <v>1</v>
      </c>
      <c r="BC24" s="617">
        <f t="shared" si="45"/>
        <v>14</v>
      </c>
      <c r="BD24" s="603">
        <f t="shared" si="0"/>
        <v>5</v>
      </c>
      <c r="BE24" s="618">
        <f t="shared" si="46"/>
        <v>4</v>
      </c>
      <c r="BF24" s="367" t="s">
        <v>265</v>
      </c>
      <c r="BG24" s="186" t="s">
        <v>428</v>
      </c>
    </row>
    <row r="25" spans="1:59" ht="15.75" customHeight="1">
      <c r="A25" s="382" t="s">
        <v>375</v>
      </c>
      <c r="B25" s="615" t="s">
        <v>15</v>
      </c>
      <c r="C25" s="526" t="s">
        <v>126</v>
      </c>
      <c r="D25" s="502"/>
      <c r="E25" s="503" t="str">
        <f t="shared" si="26"/>
        <v/>
      </c>
      <c r="F25" s="502"/>
      <c r="G25" s="503" t="str">
        <f t="shared" si="27"/>
        <v/>
      </c>
      <c r="H25" s="502"/>
      <c r="I25" s="504"/>
      <c r="J25" s="505"/>
      <c r="K25" s="503" t="str">
        <f t="shared" si="28"/>
        <v/>
      </c>
      <c r="L25" s="506"/>
      <c r="M25" s="503" t="str">
        <f t="shared" si="29"/>
        <v/>
      </c>
      <c r="N25" s="506"/>
      <c r="O25" s="507"/>
      <c r="P25" s="506"/>
      <c r="Q25" s="503" t="str">
        <f t="shared" si="30"/>
        <v/>
      </c>
      <c r="R25" s="506"/>
      <c r="S25" s="503" t="str">
        <f t="shared" si="31"/>
        <v/>
      </c>
      <c r="T25" s="506"/>
      <c r="U25" s="508"/>
      <c r="V25" s="505"/>
      <c r="W25" s="503" t="str">
        <f t="shared" si="32"/>
        <v/>
      </c>
      <c r="X25" s="506"/>
      <c r="Y25" s="503" t="str">
        <f t="shared" si="33"/>
        <v/>
      </c>
      <c r="Z25" s="506"/>
      <c r="AA25" s="507"/>
      <c r="AB25" s="506"/>
      <c r="AC25" s="503" t="str">
        <f t="shared" si="34"/>
        <v/>
      </c>
      <c r="AD25" s="506"/>
      <c r="AE25" s="503" t="str">
        <f t="shared" si="35"/>
        <v/>
      </c>
      <c r="AF25" s="506"/>
      <c r="AG25" s="508"/>
      <c r="AH25" s="505">
        <v>2</v>
      </c>
      <c r="AI25" s="503">
        <f t="shared" ref="AI25" si="47">IF(AH25*14=0,"",AH25*14)</f>
        <v>28</v>
      </c>
      <c r="AJ25" s="506"/>
      <c r="AK25" s="503" t="str">
        <f t="shared" ref="AK25" si="48">IF(AJ25*14=0,"",AJ25*14)</f>
        <v/>
      </c>
      <c r="AL25" s="506">
        <v>2</v>
      </c>
      <c r="AM25" s="510" t="s">
        <v>117</v>
      </c>
      <c r="AN25" s="505"/>
      <c r="AO25" s="503" t="str">
        <f t="shared" si="38"/>
        <v/>
      </c>
      <c r="AP25" s="506"/>
      <c r="AQ25" s="503" t="str">
        <f t="shared" si="39"/>
        <v/>
      </c>
      <c r="AR25" s="506"/>
      <c r="AS25" s="510"/>
      <c r="AT25" s="506"/>
      <c r="AU25" s="503" t="str">
        <f t="shared" si="40"/>
        <v/>
      </c>
      <c r="AV25" s="506"/>
      <c r="AW25" s="503" t="str">
        <f t="shared" si="41"/>
        <v/>
      </c>
      <c r="AX25" s="506"/>
      <c r="AY25" s="506"/>
      <c r="AZ25" s="616">
        <f t="shared" si="42"/>
        <v>2</v>
      </c>
      <c r="BA25" s="617">
        <f t="shared" si="43"/>
        <v>28</v>
      </c>
      <c r="BB25" s="603" t="str">
        <f t="shared" si="44"/>
        <v/>
      </c>
      <c r="BC25" s="617" t="str">
        <f t="shared" si="45"/>
        <v/>
      </c>
      <c r="BD25" s="603">
        <f t="shared" si="0"/>
        <v>2</v>
      </c>
      <c r="BE25" s="618">
        <f t="shared" si="46"/>
        <v>2</v>
      </c>
      <c r="BF25" s="367" t="s">
        <v>265</v>
      </c>
      <c r="BG25" s="186" t="s">
        <v>420</v>
      </c>
    </row>
    <row r="26" spans="1:59" ht="15.75" customHeight="1">
      <c r="A26" s="382" t="s">
        <v>490</v>
      </c>
      <c r="B26" s="615" t="s">
        <v>31</v>
      </c>
      <c r="C26" s="526" t="s">
        <v>239</v>
      </c>
      <c r="D26" s="502"/>
      <c r="E26" s="503" t="str">
        <f>IF(D26*14=0,"",D26*14)</f>
        <v/>
      </c>
      <c r="F26" s="502"/>
      <c r="G26" s="503" t="str">
        <f>IF(F26*14=0,"",F26*14)</f>
        <v/>
      </c>
      <c r="H26" s="502"/>
      <c r="I26" s="504"/>
      <c r="J26" s="505"/>
      <c r="K26" s="503" t="str">
        <f>IF(J26*14=0,"",J26*14)</f>
        <v/>
      </c>
      <c r="L26" s="506"/>
      <c r="M26" s="503" t="str">
        <f>IF(L26*14=0,"",L26*14)</f>
        <v/>
      </c>
      <c r="N26" s="506"/>
      <c r="O26" s="507"/>
      <c r="P26" s="506"/>
      <c r="Q26" s="503" t="str">
        <f>IF(P26*14=0,"",P26*14)</f>
        <v/>
      </c>
      <c r="R26" s="506"/>
      <c r="S26" s="503" t="str">
        <f>IF(R26*14=0,"",R26*14)</f>
        <v/>
      </c>
      <c r="T26" s="506"/>
      <c r="U26" s="508"/>
      <c r="V26" s="505"/>
      <c r="W26" s="503" t="str">
        <f>IF(V26*14=0,"",V26*14)</f>
        <v/>
      </c>
      <c r="X26" s="506"/>
      <c r="Y26" s="503" t="str">
        <f>IF(X26*14=0,"",X26*14)</f>
        <v/>
      </c>
      <c r="Z26" s="506"/>
      <c r="AA26" s="507"/>
      <c r="AB26" s="506"/>
      <c r="AC26" s="503" t="str">
        <f>IF(AB26*14=0,"",AB26*14)</f>
        <v/>
      </c>
      <c r="AD26" s="506"/>
      <c r="AE26" s="503" t="str">
        <f>IF(AD26*14=0,"",AD26*14)</f>
        <v/>
      </c>
      <c r="AF26" s="506"/>
      <c r="AG26" s="508"/>
      <c r="AH26" s="505"/>
      <c r="AI26" s="503" t="str">
        <f>IF(AH26*14=0,"",AH26*14)</f>
        <v/>
      </c>
      <c r="AJ26" s="506">
        <v>11</v>
      </c>
      <c r="AK26" s="503">
        <f>IF(AJ26*14=0,"",AJ26*14)</f>
        <v>154</v>
      </c>
      <c r="AL26" s="506">
        <v>10</v>
      </c>
      <c r="AM26" s="524" t="s">
        <v>164</v>
      </c>
      <c r="AN26" s="505"/>
      <c r="AO26" s="503" t="str">
        <f>IF(AN26*14=0,"",AN26*14)</f>
        <v/>
      </c>
      <c r="AP26" s="506"/>
      <c r="AQ26" s="503" t="str">
        <f t="shared" si="39"/>
        <v/>
      </c>
      <c r="AR26" s="506"/>
      <c r="AS26" s="510"/>
      <c r="AT26" s="506"/>
      <c r="AU26" s="503" t="str">
        <f>IF(AT26*14=0,"",AT26*14)</f>
        <v/>
      </c>
      <c r="AV26" s="506"/>
      <c r="AW26" s="503" t="str">
        <f>IF(AV26*14=0,"",AV26*14)</f>
        <v/>
      </c>
      <c r="AX26" s="506"/>
      <c r="AY26" s="506"/>
      <c r="AZ26" s="616" t="str">
        <f>IF(D26+J26+P26+V26+AB26+AH26+AN26+AT26=0,"",D26+J26+P26+V26+AB26+AH26+AN26+AT26)</f>
        <v/>
      </c>
      <c r="BA26" s="617" t="str">
        <f>IF((D26+J26+P26+V26+AB26+AH26+AN26+AT26)*14=0,"",(D26+J26+P26+V26+AB26+AH26+AN26+AT26)*14)</f>
        <v/>
      </c>
      <c r="BB26" s="603">
        <f>IF(F26+L26+R26+X26+AD26+AJ26+AP26+AV26=0,"",F26+L26+R26+X26+AD26+AJ26+AP26+AV26)</f>
        <v>11</v>
      </c>
      <c r="BC26" s="617">
        <f>IF((L26+F26+R26+X26+AD26+AJ26+AP26+AV26)*14=0,"",(L26+F26+R26+X26+AD26+AJ26+AP26+AV26)*14)</f>
        <v>154</v>
      </c>
      <c r="BD26" s="603">
        <f>IF(N26+H26+T26+Z26+AF26+AL26+AR26+AX26=0,"",N26+H26+T26+Z26+AF26+AL26+AR26+AX26)</f>
        <v>10</v>
      </c>
      <c r="BE26" s="618">
        <f>IF(D26+F26+L26+J26+P26+R26+V26+X26+AB26+AD26+AH26+AJ26+AN26+AP26+AT26+AV26=0,"",D26+F26+L26+J26+P26+R26+V26+X26+AB26+AD26+AH26+AJ26+AN26+AP26+AT26+AV26)</f>
        <v>11</v>
      </c>
      <c r="BF26" s="367" t="s">
        <v>265</v>
      </c>
      <c r="BG26" s="186" t="s">
        <v>432</v>
      </c>
    </row>
    <row r="27" spans="1:59">
      <c r="A27" s="382"/>
      <c r="B27" s="615" t="s">
        <v>127</v>
      </c>
      <c r="C27" s="526" t="s">
        <v>131</v>
      </c>
      <c r="D27" s="502"/>
      <c r="E27" s="503" t="str">
        <f t="shared" si="26"/>
        <v/>
      </c>
      <c r="F27" s="502"/>
      <c r="G27" s="503" t="str">
        <f t="shared" si="27"/>
        <v/>
      </c>
      <c r="H27" s="502"/>
      <c r="I27" s="504"/>
      <c r="J27" s="505"/>
      <c r="K27" s="503" t="str">
        <f t="shared" si="28"/>
        <v/>
      </c>
      <c r="L27" s="506"/>
      <c r="M27" s="503" t="str">
        <f t="shared" si="29"/>
        <v/>
      </c>
      <c r="N27" s="506"/>
      <c r="O27" s="507"/>
      <c r="P27" s="506"/>
      <c r="Q27" s="503" t="str">
        <f t="shared" si="30"/>
        <v/>
      </c>
      <c r="R27" s="506"/>
      <c r="S27" s="503" t="str">
        <f t="shared" si="31"/>
        <v/>
      </c>
      <c r="T27" s="506"/>
      <c r="U27" s="508"/>
      <c r="V27" s="505"/>
      <c r="W27" s="503" t="str">
        <f t="shared" si="32"/>
        <v/>
      </c>
      <c r="X27" s="506"/>
      <c r="Y27" s="503" t="str">
        <f t="shared" si="33"/>
        <v/>
      </c>
      <c r="Z27" s="506"/>
      <c r="AA27" s="507"/>
      <c r="AB27" s="506"/>
      <c r="AC27" s="503" t="str">
        <f t="shared" si="34"/>
        <v/>
      </c>
      <c r="AD27" s="506"/>
      <c r="AE27" s="503" t="str">
        <f t="shared" si="35"/>
        <v/>
      </c>
      <c r="AF27" s="506"/>
      <c r="AG27" s="508"/>
      <c r="AH27" s="505">
        <v>1</v>
      </c>
      <c r="AI27" s="503">
        <f>IF(AH27*14=0,"",AH27*14)</f>
        <v>14</v>
      </c>
      <c r="AJ27" s="506">
        <v>1</v>
      </c>
      <c r="AK27" s="503">
        <f>IF(AJ27*14=0,"",AJ27*14)</f>
        <v>14</v>
      </c>
      <c r="AL27" s="506">
        <v>3</v>
      </c>
      <c r="AM27" s="507" t="s">
        <v>117</v>
      </c>
      <c r="AN27" s="505"/>
      <c r="AO27" s="503" t="str">
        <f t="shared" si="38"/>
        <v/>
      </c>
      <c r="AP27" s="506"/>
      <c r="AQ27" s="503" t="str">
        <f t="shared" ref="AQ27:AQ40" si="49">IF(AP27*14=0,"",AP27*14)</f>
        <v/>
      </c>
      <c r="AR27" s="506"/>
      <c r="AS27" s="510"/>
      <c r="AT27" s="506"/>
      <c r="AU27" s="503" t="str">
        <f t="shared" si="40"/>
        <v/>
      </c>
      <c r="AV27" s="506"/>
      <c r="AW27" s="503" t="str">
        <f t="shared" si="41"/>
        <v/>
      </c>
      <c r="AX27" s="506"/>
      <c r="AY27" s="506"/>
      <c r="AZ27" s="616">
        <f t="shared" si="42"/>
        <v>1</v>
      </c>
      <c r="BA27" s="617">
        <f t="shared" si="43"/>
        <v>14</v>
      </c>
      <c r="BB27" s="603">
        <f t="shared" si="44"/>
        <v>1</v>
      </c>
      <c r="BC27" s="617">
        <f t="shared" si="45"/>
        <v>14</v>
      </c>
      <c r="BD27" s="603">
        <f t="shared" si="0"/>
        <v>3</v>
      </c>
      <c r="BE27" s="618">
        <f t="shared" si="46"/>
        <v>2</v>
      </c>
    </row>
    <row r="28" spans="1:59" ht="15.75" customHeight="1">
      <c r="A28" s="382" t="s">
        <v>377</v>
      </c>
      <c r="B28" s="615" t="s">
        <v>15</v>
      </c>
      <c r="C28" s="526" t="s">
        <v>130</v>
      </c>
      <c r="D28" s="502"/>
      <c r="E28" s="503" t="str">
        <f t="shared" si="26"/>
        <v/>
      </c>
      <c r="F28" s="502"/>
      <c r="G28" s="503" t="str">
        <f t="shared" si="27"/>
        <v/>
      </c>
      <c r="H28" s="502"/>
      <c r="I28" s="504"/>
      <c r="J28" s="505"/>
      <c r="K28" s="503" t="str">
        <f t="shared" si="28"/>
        <v/>
      </c>
      <c r="L28" s="506"/>
      <c r="M28" s="503" t="str">
        <f t="shared" si="29"/>
        <v/>
      </c>
      <c r="N28" s="506"/>
      <c r="O28" s="507"/>
      <c r="P28" s="506"/>
      <c r="Q28" s="503" t="str">
        <f t="shared" si="30"/>
        <v/>
      </c>
      <c r="R28" s="506"/>
      <c r="S28" s="503" t="str">
        <f t="shared" si="31"/>
        <v/>
      </c>
      <c r="T28" s="506"/>
      <c r="U28" s="508"/>
      <c r="V28" s="505"/>
      <c r="W28" s="503" t="str">
        <f t="shared" si="32"/>
        <v/>
      </c>
      <c r="X28" s="506"/>
      <c r="Y28" s="503" t="str">
        <f t="shared" si="33"/>
        <v/>
      </c>
      <c r="Z28" s="506"/>
      <c r="AA28" s="507"/>
      <c r="AB28" s="506"/>
      <c r="AC28" s="503" t="str">
        <f t="shared" si="34"/>
        <v/>
      </c>
      <c r="AD28" s="506"/>
      <c r="AE28" s="503" t="str">
        <f t="shared" si="35"/>
        <v/>
      </c>
      <c r="AF28" s="506"/>
      <c r="AG28" s="508"/>
      <c r="AH28" s="505"/>
      <c r="AI28" s="503" t="str">
        <f>IF(AH28*14=0,"",AH28*14)</f>
        <v/>
      </c>
      <c r="AJ28" s="506"/>
      <c r="AK28" s="503" t="str">
        <f>IF(AJ28*14=0,"",AJ28*14)</f>
        <v/>
      </c>
      <c r="AL28" s="506"/>
      <c r="AM28" s="507"/>
      <c r="AN28" s="506">
        <v>2</v>
      </c>
      <c r="AO28" s="503">
        <f t="shared" si="38"/>
        <v>28</v>
      </c>
      <c r="AP28" s="506"/>
      <c r="AQ28" s="503" t="str">
        <f>IF(AP28*14=0,"",AP28*14)</f>
        <v/>
      </c>
      <c r="AR28" s="506">
        <v>2</v>
      </c>
      <c r="AS28" s="510" t="s">
        <v>70</v>
      </c>
      <c r="AT28" s="506"/>
      <c r="AU28" s="503" t="str">
        <f t="shared" si="40"/>
        <v/>
      </c>
      <c r="AV28" s="506"/>
      <c r="AW28" s="503" t="str">
        <f t="shared" si="41"/>
        <v/>
      </c>
      <c r="AX28" s="506"/>
      <c r="AY28" s="506"/>
      <c r="AZ28" s="616">
        <f t="shared" si="42"/>
        <v>2</v>
      </c>
      <c r="BA28" s="617">
        <f t="shared" si="43"/>
        <v>28</v>
      </c>
      <c r="BB28" s="603" t="str">
        <f t="shared" si="44"/>
        <v/>
      </c>
      <c r="BC28" s="617" t="str">
        <f t="shared" si="45"/>
        <v/>
      </c>
      <c r="BD28" s="603">
        <f t="shared" si="0"/>
        <v>2</v>
      </c>
      <c r="BE28" s="618">
        <f t="shared" si="46"/>
        <v>2</v>
      </c>
      <c r="BF28" s="367" t="s">
        <v>265</v>
      </c>
      <c r="BG28" s="186" t="s">
        <v>425</v>
      </c>
    </row>
    <row r="29" spans="1:59" s="2" customFormat="1" ht="15.75" customHeight="1">
      <c r="A29" s="382" t="s">
        <v>378</v>
      </c>
      <c r="B29" s="615" t="s">
        <v>31</v>
      </c>
      <c r="C29" s="526" t="s">
        <v>133</v>
      </c>
      <c r="D29" s="502"/>
      <c r="E29" s="503" t="str">
        <f t="shared" ref="E29:E40" si="50">IF(D29*14=0,"",D29*14)</f>
        <v/>
      </c>
      <c r="F29" s="502"/>
      <c r="G29" s="503" t="str">
        <f t="shared" ref="G29:G40" si="51">IF(F29*14=0,"",F29*14)</f>
        <v/>
      </c>
      <c r="H29" s="502"/>
      <c r="I29" s="504"/>
      <c r="J29" s="505"/>
      <c r="K29" s="503" t="str">
        <f t="shared" ref="K29:K40" si="52">IF(J29*14=0,"",J29*14)</f>
        <v/>
      </c>
      <c r="L29" s="506"/>
      <c r="M29" s="503" t="str">
        <f t="shared" ref="M29:M40" si="53">IF(L29*14=0,"",L29*14)</f>
        <v/>
      </c>
      <c r="N29" s="506"/>
      <c r="O29" s="507"/>
      <c r="P29" s="506"/>
      <c r="Q29" s="503" t="str">
        <f t="shared" ref="Q29:Q40" si="54">IF(P29*14=0,"",P29*14)</f>
        <v/>
      </c>
      <c r="R29" s="506"/>
      <c r="S29" s="503" t="str">
        <f t="shared" ref="S29:S40" si="55">IF(R29*14=0,"",R29*14)</f>
        <v/>
      </c>
      <c r="T29" s="506"/>
      <c r="U29" s="508"/>
      <c r="V29" s="505"/>
      <c r="W29" s="503" t="str">
        <f t="shared" ref="W29:W40" si="56">IF(V29*14=0,"",V29*14)</f>
        <v/>
      </c>
      <c r="X29" s="506"/>
      <c r="Y29" s="503" t="str">
        <f t="shared" ref="Y29:Y40" si="57">IF(X29*14=0,"",X29*14)</f>
        <v/>
      </c>
      <c r="Z29" s="506"/>
      <c r="AA29" s="507"/>
      <c r="AB29" s="506"/>
      <c r="AC29" s="503" t="str">
        <f t="shared" ref="AC29:AC40" si="58">IF(AB29*14=0,"",AB29*14)</f>
        <v/>
      </c>
      <c r="AD29" s="506"/>
      <c r="AE29" s="503" t="str">
        <f t="shared" ref="AE29:AE40" si="59">IF(AD29*14=0,"",AD29*14)</f>
        <v/>
      </c>
      <c r="AF29" s="506"/>
      <c r="AG29" s="508"/>
      <c r="AH29" s="505"/>
      <c r="AI29" s="503" t="str">
        <f t="shared" ref="AI29:AI40" si="60">IF(AH29*14=0,"",AH29*14)</f>
        <v/>
      </c>
      <c r="AJ29" s="506"/>
      <c r="AK29" s="503" t="str">
        <f t="shared" ref="AK29:AK40" si="61">IF(AJ29*14=0,"",AJ29*14)</f>
        <v/>
      </c>
      <c r="AL29" s="506"/>
      <c r="AM29" s="507"/>
      <c r="AN29" s="505">
        <v>2</v>
      </c>
      <c r="AO29" s="503">
        <f t="shared" ref="AO29:AO40" si="62">IF(AN29*14=0,"",AN29*14)</f>
        <v>28</v>
      </c>
      <c r="AP29" s="506">
        <v>1</v>
      </c>
      <c r="AQ29" s="503">
        <f t="shared" si="49"/>
        <v>14</v>
      </c>
      <c r="AR29" s="506">
        <v>3</v>
      </c>
      <c r="AS29" s="510" t="s">
        <v>117</v>
      </c>
      <c r="AT29" s="506"/>
      <c r="AU29" s="503" t="str">
        <f t="shared" ref="AU29:AU40" si="63">IF(AT29*14=0,"",AT29*14)</f>
        <v/>
      </c>
      <c r="AV29" s="506"/>
      <c r="AW29" s="503" t="str">
        <f t="shared" ref="AW29:AW40" si="64">IF(AV29*14=0,"",AV29*14)</f>
        <v/>
      </c>
      <c r="AX29" s="506"/>
      <c r="AY29" s="506"/>
      <c r="AZ29" s="616">
        <f t="shared" si="42"/>
        <v>2</v>
      </c>
      <c r="BA29" s="617">
        <f t="shared" si="43"/>
        <v>28</v>
      </c>
      <c r="BB29" s="603">
        <f t="shared" si="44"/>
        <v>1</v>
      </c>
      <c r="BC29" s="617">
        <f t="shared" si="45"/>
        <v>14</v>
      </c>
      <c r="BD29" s="603">
        <f t="shared" si="0"/>
        <v>3</v>
      </c>
      <c r="BE29" s="618">
        <f t="shared" si="46"/>
        <v>3</v>
      </c>
      <c r="BF29" s="367" t="s">
        <v>325</v>
      </c>
      <c r="BG29" s="186" t="s">
        <v>367</v>
      </c>
    </row>
    <row r="30" spans="1:59" s="18" customFormat="1" ht="15.75" customHeight="1">
      <c r="A30" s="382" t="s">
        <v>379</v>
      </c>
      <c r="B30" s="615" t="s">
        <v>31</v>
      </c>
      <c r="C30" s="526" t="s">
        <v>134</v>
      </c>
      <c r="D30" s="502"/>
      <c r="E30" s="503" t="str">
        <f t="shared" si="50"/>
        <v/>
      </c>
      <c r="F30" s="502"/>
      <c r="G30" s="503" t="str">
        <f t="shared" si="51"/>
        <v/>
      </c>
      <c r="H30" s="502"/>
      <c r="I30" s="504"/>
      <c r="J30" s="505"/>
      <c r="K30" s="503" t="str">
        <f t="shared" si="52"/>
        <v/>
      </c>
      <c r="L30" s="506"/>
      <c r="M30" s="503" t="str">
        <f t="shared" si="53"/>
        <v/>
      </c>
      <c r="N30" s="506"/>
      <c r="O30" s="507"/>
      <c r="P30" s="506"/>
      <c r="Q30" s="503" t="str">
        <f t="shared" si="54"/>
        <v/>
      </c>
      <c r="R30" s="506"/>
      <c r="S30" s="503" t="str">
        <f t="shared" si="55"/>
        <v/>
      </c>
      <c r="T30" s="506"/>
      <c r="U30" s="508"/>
      <c r="V30" s="505"/>
      <c r="W30" s="503" t="str">
        <f t="shared" si="56"/>
        <v/>
      </c>
      <c r="X30" s="506"/>
      <c r="Y30" s="503" t="str">
        <f t="shared" si="57"/>
        <v/>
      </c>
      <c r="Z30" s="506"/>
      <c r="AA30" s="507"/>
      <c r="AB30" s="506"/>
      <c r="AC30" s="503" t="str">
        <f t="shared" si="58"/>
        <v/>
      </c>
      <c r="AD30" s="506"/>
      <c r="AE30" s="503" t="str">
        <f t="shared" si="59"/>
        <v/>
      </c>
      <c r="AF30" s="506"/>
      <c r="AG30" s="508"/>
      <c r="AH30" s="505"/>
      <c r="AI30" s="503" t="str">
        <f t="shared" si="60"/>
        <v/>
      </c>
      <c r="AJ30" s="506"/>
      <c r="AK30" s="503" t="str">
        <f t="shared" si="61"/>
        <v/>
      </c>
      <c r="AL30" s="506"/>
      <c r="AM30" s="507"/>
      <c r="AN30" s="505">
        <v>2</v>
      </c>
      <c r="AO30" s="503">
        <f t="shared" si="62"/>
        <v>28</v>
      </c>
      <c r="AP30" s="506">
        <v>1</v>
      </c>
      <c r="AQ30" s="503">
        <f t="shared" si="49"/>
        <v>14</v>
      </c>
      <c r="AR30" s="506">
        <v>3</v>
      </c>
      <c r="AS30" s="510" t="s">
        <v>117</v>
      </c>
      <c r="AT30" s="506"/>
      <c r="AU30" s="503" t="str">
        <f t="shared" si="63"/>
        <v/>
      </c>
      <c r="AV30" s="506"/>
      <c r="AW30" s="503" t="str">
        <f t="shared" si="64"/>
        <v/>
      </c>
      <c r="AX30" s="506"/>
      <c r="AY30" s="506"/>
      <c r="AZ30" s="616">
        <f t="shared" si="42"/>
        <v>2</v>
      </c>
      <c r="BA30" s="617">
        <f t="shared" si="43"/>
        <v>28</v>
      </c>
      <c r="BB30" s="603">
        <f t="shared" si="44"/>
        <v>1</v>
      </c>
      <c r="BC30" s="617">
        <f t="shared" si="45"/>
        <v>14</v>
      </c>
      <c r="BD30" s="603">
        <f t="shared" si="0"/>
        <v>3</v>
      </c>
      <c r="BE30" s="618">
        <f t="shared" si="46"/>
        <v>3</v>
      </c>
      <c r="BF30" s="352" t="s">
        <v>357</v>
      </c>
      <c r="BG30" s="186" t="s">
        <v>421</v>
      </c>
    </row>
    <row r="31" spans="1:59" s="18" customFormat="1" ht="15.75" customHeight="1">
      <c r="A31" s="382" t="s">
        <v>380</v>
      </c>
      <c r="B31" s="615" t="s">
        <v>31</v>
      </c>
      <c r="C31" s="526" t="s">
        <v>135</v>
      </c>
      <c r="D31" s="502"/>
      <c r="E31" s="503" t="str">
        <f t="shared" si="50"/>
        <v/>
      </c>
      <c r="F31" s="502"/>
      <c r="G31" s="503" t="str">
        <f t="shared" si="51"/>
        <v/>
      </c>
      <c r="H31" s="502"/>
      <c r="I31" s="504"/>
      <c r="J31" s="505"/>
      <c r="K31" s="503" t="str">
        <f t="shared" si="52"/>
        <v/>
      </c>
      <c r="L31" s="506"/>
      <c r="M31" s="503" t="str">
        <f t="shared" si="53"/>
        <v/>
      </c>
      <c r="N31" s="506"/>
      <c r="O31" s="507"/>
      <c r="P31" s="506"/>
      <c r="Q31" s="503" t="str">
        <f t="shared" si="54"/>
        <v/>
      </c>
      <c r="R31" s="506"/>
      <c r="S31" s="503" t="str">
        <f t="shared" si="55"/>
        <v/>
      </c>
      <c r="T31" s="506"/>
      <c r="U31" s="508"/>
      <c r="V31" s="505"/>
      <c r="W31" s="503" t="str">
        <f t="shared" si="56"/>
        <v/>
      </c>
      <c r="X31" s="506"/>
      <c r="Y31" s="503" t="str">
        <f t="shared" si="57"/>
        <v/>
      </c>
      <c r="Z31" s="506"/>
      <c r="AA31" s="507"/>
      <c r="AB31" s="506"/>
      <c r="AC31" s="503" t="str">
        <f t="shared" si="58"/>
        <v/>
      </c>
      <c r="AD31" s="506"/>
      <c r="AE31" s="503" t="str">
        <f t="shared" si="59"/>
        <v/>
      </c>
      <c r="AF31" s="506"/>
      <c r="AG31" s="508"/>
      <c r="AH31" s="505"/>
      <c r="AI31" s="503" t="str">
        <f t="shared" si="60"/>
        <v/>
      </c>
      <c r="AJ31" s="506"/>
      <c r="AK31" s="503" t="str">
        <f t="shared" si="61"/>
        <v/>
      </c>
      <c r="AL31" s="506"/>
      <c r="AM31" s="507"/>
      <c r="AN31" s="505">
        <v>2</v>
      </c>
      <c r="AO31" s="503">
        <f t="shared" si="62"/>
        <v>28</v>
      </c>
      <c r="AP31" s="506">
        <v>1</v>
      </c>
      <c r="AQ31" s="503">
        <f t="shared" si="49"/>
        <v>14</v>
      </c>
      <c r="AR31" s="506">
        <v>3</v>
      </c>
      <c r="AS31" s="510" t="s">
        <v>117</v>
      </c>
      <c r="AT31" s="506"/>
      <c r="AU31" s="503" t="str">
        <f t="shared" si="63"/>
        <v/>
      </c>
      <c r="AV31" s="506"/>
      <c r="AW31" s="503" t="str">
        <f t="shared" si="64"/>
        <v/>
      </c>
      <c r="AX31" s="506"/>
      <c r="AY31" s="506"/>
      <c r="AZ31" s="616">
        <f t="shared" si="42"/>
        <v>2</v>
      </c>
      <c r="BA31" s="617">
        <f t="shared" si="43"/>
        <v>28</v>
      </c>
      <c r="BB31" s="603">
        <f t="shared" si="44"/>
        <v>1</v>
      </c>
      <c r="BC31" s="617">
        <f t="shared" si="45"/>
        <v>14</v>
      </c>
      <c r="BD31" s="603">
        <f t="shared" si="0"/>
        <v>3</v>
      </c>
      <c r="BE31" s="618">
        <f t="shared" si="46"/>
        <v>3</v>
      </c>
      <c r="BF31" s="352" t="s">
        <v>325</v>
      </c>
      <c r="BG31" s="186" t="s">
        <v>417</v>
      </c>
    </row>
    <row r="32" spans="1:59" s="18" customFormat="1" ht="15.75" customHeight="1">
      <c r="A32" s="382" t="s">
        <v>381</v>
      </c>
      <c r="B32" s="615" t="s">
        <v>31</v>
      </c>
      <c r="C32" s="526" t="s">
        <v>136</v>
      </c>
      <c r="D32" s="502"/>
      <c r="E32" s="503" t="str">
        <f t="shared" si="50"/>
        <v/>
      </c>
      <c r="F32" s="502"/>
      <c r="G32" s="503" t="str">
        <f t="shared" si="51"/>
        <v/>
      </c>
      <c r="H32" s="502"/>
      <c r="I32" s="504"/>
      <c r="J32" s="505"/>
      <c r="K32" s="503" t="str">
        <f t="shared" si="52"/>
        <v/>
      </c>
      <c r="L32" s="506"/>
      <c r="M32" s="503" t="str">
        <f t="shared" si="53"/>
        <v/>
      </c>
      <c r="N32" s="506"/>
      <c r="O32" s="507"/>
      <c r="P32" s="506"/>
      <c r="Q32" s="503" t="str">
        <f t="shared" si="54"/>
        <v/>
      </c>
      <c r="R32" s="506"/>
      <c r="S32" s="503" t="str">
        <f t="shared" si="55"/>
        <v/>
      </c>
      <c r="T32" s="506"/>
      <c r="U32" s="508"/>
      <c r="V32" s="505"/>
      <c r="W32" s="503" t="str">
        <f t="shared" si="56"/>
        <v/>
      </c>
      <c r="X32" s="506"/>
      <c r="Y32" s="503" t="str">
        <f t="shared" si="57"/>
        <v/>
      </c>
      <c r="Z32" s="506"/>
      <c r="AA32" s="507"/>
      <c r="AB32" s="506"/>
      <c r="AC32" s="503" t="str">
        <f t="shared" si="58"/>
        <v/>
      </c>
      <c r="AD32" s="506"/>
      <c r="AE32" s="503" t="str">
        <f t="shared" si="59"/>
        <v/>
      </c>
      <c r="AF32" s="506"/>
      <c r="AG32" s="508"/>
      <c r="AH32" s="505"/>
      <c r="AI32" s="503" t="str">
        <f t="shared" si="60"/>
        <v/>
      </c>
      <c r="AJ32" s="506"/>
      <c r="AK32" s="503" t="str">
        <f t="shared" si="61"/>
        <v/>
      </c>
      <c r="AL32" s="506"/>
      <c r="AM32" s="507"/>
      <c r="AN32" s="505">
        <v>2</v>
      </c>
      <c r="AO32" s="503">
        <f t="shared" si="62"/>
        <v>28</v>
      </c>
      <c r="AP32" s="506">
        <v>1</v>
      </c>
      <c r="AQ32" s="503">
        <f t="shared" si="49"/>
        <v>14</v>
      </c>
      <c r="AR32" s="506">
        <v>3</v>
      </c>
      <c r="AS32" s="510" t="s">
        <v>117</v>
      </c>
      <c r="AT32" s="506"/>
      <c r="AU32" s="503" t="str">
        <f t="shared" si="63"/>
        <v/>
      </c>
      <c r="AV32" s="506"/>
      <c r="AW32" s="503" t="str">
        <f t="shared" si="64"/>
        <v/>
      </c>
      <c r="AX32" s="506"/>
      <c r="AY32" s="506"/>
      <c r="AZ32" s="616">
        <f t="shared" si="42"/>
        <v>2</v>
      </c>
      <c r="BA32" s="617">
        <f t="shared" si="43"/>
        <v>28</v>
      </c>
      <c r="BB32" s="603">
        <f t="shared" si="44"/>
        <v>1</v>
      </c>
      <c r="BC32" s="617">
        <f t="shared" si="45"/>
        <v>14</v>
      </c>
      <c r="BD32" s="603">
        <f t="shared" si="0"/>
        <v>3</v>
      </c>
      <c r="BE32" s="618">
        <f t="shared" si="46"/>
        <v>3</v>
      </c>
      <c r="BF32" s="352" t="s">
        <v>357</v>
      </c>
      <c r="BG32" s="186" t="s">
        <v>421</v>
      </c>
    </row>
    <row r="33" spans="1:59" ht="15.75" customHeight="1">
      <c r="A33" s="382" t="s">
        <v>382</v>
      </c>
      <c r="B33" s="615" t="s">
        <v>31</v>
      </c>
      <c r="C33" s="526" t="s">
        <v>137</v>
      </c>
      <c r="D33" s="502"/>
      <c r="E33" s="503" t="str">
        <f t="shared" si="50"/>
        <v/>
      </c>
      <c r="F33" s="502"/>
      <c r="G33" s="503" t="str">
        <f t="shared" si="51"/>
        <v/>
      </c>
      <c r="H33" s="502"/>
      <c r="I33" s="504"/>
      <c r="J33" s="505"/>
      <c r="K33" s="503" t="str">
        <f t="shared" si="52"/>
        <v/>
      </c>
      <c r="L33" s="506"/>
      <c r="M33" s="503" t="str">
        <f t="shared" si="53"/>
        <v/>
      </c>
      <c r="N33" s="506"/>
      <c r="O33" s="507"/>
      <c r="P33" s="506"/>
      <c r="Q33" s="503" t="str">
        <f t="shared" si="54"/>
        <v/>
      </c>
      <c r="R33" s="506"/>
      <c r="S33" s="503" t="str">
        <f t="shared" si="55"/>
        <v/>
      </c>
      <c r="T33" s="506"/>
      <c r="U33" s="508"/>
      <c r="V33" s="505"/>
      <c r="W33" s="503" t="str">
        <f t="shared" si="56"/>
        <v/>
      </c>
      <c r="X33" s="506"/>
      <c r="Y33" s="503" t="str">
        <f t="shared" si="57"/>
        <v/>
      </c>
      <c r="Z33" s="506"/>
      <c r="AA33" s="507"/>
      <c r="AB33" s="506"/>
      <c r="AC33" s="503" t="str">
        <f t="shared" si="58"/>
        <v/>
      </c>
      <c r="AD33" s="506"/>
      <c r="AE33" s="503" t="str">
        <f t="shared" si="59"/>
        <v/>
      </c>
      <c r="AF33" s="506"/>
      <c r="AG33" s="508"/>
      <c r="AH33" s="505"/>
      <c r="AI33" s="503" t="str">
        <f t="shared" si="60"/>
        <v/>
      </c>
      <c r="AJ33" s="506"/>
      <c r="AK33" s="503" t="str">
        <f t="shared" si="61"/>
        <v/>
      </c>
      <c r="AL33" s="506"/>
      <c r="AM33" s="507"/>
      <c r="AN33" s="505">
        <v>1</v>
      </c>
      <c r="AO33" s="503">
        <f t="shared" si="62"/>
        <v>14</v>
      </c>
      <c r="AP33" s="506">
        <v>1</v>
      </c>
      <c r="AQ33" s="503">
        <f t="shared" si="49"/>
        <v>14</v>
      </c>
      <c r="AR33" s="506">
        <v>2</v>
      </c>
      <c r="AS33" s="619" t="s">
        <v>164</v>
      </c>
      <c r="AT33" s="506"/>
      <c r="AU33" s="503" t="str">
        <f t="shared" si="63"/>
        <v/>
      </c>
      <c r="AV33" s="506"/>
      <c r="AW33" s="503" t="str">
        <f t="shared" si="64"/>
        <v/>
      </c>
      <c r="AX33" s="506"/>
      <c r="AY33" s="506"/>
      <c r="AZ33" s="616">
        <f t="shared" si="42"/>
        <v>1</v>
      </c>
      <c r="BA33" s="617">
        <f t="shared" si="43"/>
        <v>14</v>
      </c>
      <c r="BB33" s="603">
        <f t="shared" si="44"/>
        <v>1</v>
      </c>
      <c r="BC33" s="617">
        <f t="shared" si="45"/>
        <v>14</v>
      </c>
      <c r="BD33" s="603">
        <f t="shared" si="0"/>
        <v>2</v>
      </c>
      <c r="BE33" s="618">
        <f t="shared" si="46"/>
        <v>2</v>
      </c>
      <c r="BF33" s="352" t="s">
        <v>325</v>
      </c>
      <c r="BG33" s="186" t="s">
        <v>327</v>
      </c>
    </row>
    <row r="34" spans="1:59" s="2" customFormat="1" ht="15.75" customHeight="1">
      <c r="A34" s="382" t="s">
        <v>383</v>
      </c>
      <c r="B34" s="615" t="s">
        <v>31</v>
      </c>
      <c r="C34" s="526" t="s">
        <v>140</v>
      </c>
      <c r="D34" s="502"/>
      <c r="E34" s="503" t="str">
        <f>IF(D34*14=0,"",D34*14)</f>
        <v/>
      </c>
      <c r="F34" s="502"/>
      <c r="G34" s="503" t="str">
        <f>IF(F34*14=0,"",F34*14)</f>
        <v/>
      </c>
      <c r="H34" s="502"/>
      <c r="I34" s="504"/>
      <c r="J34" s="505"/>
      <c r="K34" s="503" t="str">
        <f>IF(J34*14=0,"",J34*14)</f>
        <v/>
      </c>
      <c r="L34" s="506"/>
      <c r="M34" s="503" t="str">
        <f>IF(L34*14=0,"",L34*14)</f>
        <v/>
      </c>
      <c r="N34" s="506"/>
      <c r="O34" s="507"/>
      <c r="P34" s="506"/>
      <c r="Q34" s="503" t="str">
        <f>IF(P34*14=0,"",P34*14)</f>
        <v/>
      </c>
      <c r="R34" s="506"/>
      <c r="S34" s="503" t="str">
        <f>IF(R34*14=0,"",R34*14)</f>
        <v/>
      </c>
      <c r="T34" s="506"/>
      <c r="U34" s="508"/>
      <c r="V34" s="505"/>
      <c r="W34" s="503" t="str">
        <f>IF(V34*14=0,"",V34*14)</f>
        <v/>
      </c>
      <c r="X34" s="506"/>
      <c r="Y34" s="503" t="str">
        <f>IF(X34*14=0,"",X34*14)</f>
        <v/>
      </c>
      <c r="Z34" s="506"/>
      <c r="AA34" s="507"/>
      <c r="AB34" s="506"/>
      <c r="AC34" s="503" t="str">
        <f>IF(AB34*14=0,"",AB34*14)</f>
        <v/>
      </c>
      <c r="AD34" s="506"/>
      <c r="AE34" s="503" t="str">
        <f>IF(AD34*14=0,"",AD34*14)</f>
        <v/>
      </c>
      <c r="AF34" s="506"/>
      <c r="AG34" s="508"/>
      <c r="AH34" s="505"/>
      <c r="AI34" s="503" t="str">
        <f>IF(AH34*14=0,"",AH34*14)</f>
        <v/>
      </c>
      <c r="AJ34" s="506"/>
      <c r="AK34" s="503" t="str">
        <f>IF(AJ34*14=0,"",AJ34*14)</f>
        <v/>
      </c>
      <c r="AL34" s="506"/>
      <c r="AM34" s="507"/>
      <c r="AN34" s="505">
        <v>1</v>
      </c>
      <c r="AO34" s="503">
        <f>IF(AN34*14=0,"",AN34*14)</f>
        <v>14</v>
      </c>
      <c r="AP34" s="506">
        <v>1</v>
      </c>
      <c r="AQ34" s="503">
        <f>IF(AP34*14=0,"",AP34*14)</f>
        <v>14</v>
      </c>
      <c r="AR34" s="506">
        <v>2</v>
      </c>
      <c r="AS34" s="510" t="s">
        <v>117</v>
      </c>
      <c r="AT34" s="506"/>
      <c r="AU34" s="503" t="str">
        <f>IF(AT34*14=0,"",AT34*14)</f>
        <v/>
      </c>
      <c r="AV34" s="506"/>
      <c r="AW34" s="503" t="str">
        <f>IF(AV34*14=0,"",AV34*14)</f>
        <v/>
      </c>
      <c r="AX34" s="506"/>
      <c r="AY34" s="506"/>
      <c r="AZ34" s="616">
        <f t="shared" si="42"/>
        <v>1</v>
      </c>
      <c r="BA34" s="617">
        <f t="shared" si="43"/>
        <v>14</v>
      </c>
      <c r="BB34" s="603">
        <f t="shared" si="44"/>
        <v>1</v>
      </c>
      <c r="BC34" s="617">
        <f t="shared" si="45"/>
        <v>14</v>
      </c>
      <c r="BD34" s="603">
        <f t="shared" si="0"/>
        <v>2</v>
      </c>
      <c r="BE34" s="618">
        <f t="shared" si="46"/>
        <v>2</v>
      </c>
      <c r="BF34" s="367" t="s">
        <v>265</v>
      </c>
      <c r="BG34" s="186" t="s">
        <v>430</v>
      </c>
    </row>
    <row r="35" spans="1:59" s="2" customFormat="1" ht="15.75" customHeight="1">
      <c r="A35" s="382" t="s">
        <v>376</v>
      </c>
      <c r="B35" s="615" t="s">
        <v>31</v>
      </c>
      <c r="C35" s="526" t="s">
        <v>240</v>
      </c>
      <c r="D35" s="502"/>
      <c r="E35" s="503" t="str">
        <f>IF(D35*14=0,"",D35*14)</f>
        <v/>
      </c>
      <c r="F35" s="502"/>
      <c r="G35" s="503" t="str">
        <f>IF(F35*14=0,"",F35*14)</f>
        <v/>
      </c>
      <c r="H35" s="502"/>
      <c r="I35" s="504"/>
      <c r="J35" s="505"/>
      <c r="K35" s="503" t="str">
        <f>IF(J35*14=0,"",J35*14)</f>
        <v/>
      </c>
      <c r="L35" s="506"/>
      <c r="M35" s="503" t="str">
        <f>IF(L35*14=0,"",L35*14)</f>
        <v/>
      </c>
      <c r="N35" s="506"/>
      <c r="O35" s="507"/>
      <c r="P35" s="506"/>
      <c r="Q35" s="503" t="str">
        <f>IF(P35*14=0,"",P35*14)</f>
        <v/>
      </c>
      <c r="R35" s="506"/>
      <c r="S35" s="503" t="str">
        <f>IF(R35*14=0,"",R35*14)</f>
        <v/>
      </c>
      <c r="T35" s="506"/>
      <c r="U35" s="508"/>
      <c r="V35" s="505"/>
      <c r="W35" s="503" t="str">
        <f>IF(V35*14=0,"",V35*14)</f>
        <v/>
      </c>
      <c r="X35" s="506"/>
      <c r="Y35" s="503" t="str">
        <f>IF(X35*14=0,"",X35*14)</f>
        <v/>
      </c>
      <c r="Z35" s="506"/>
      <c r="AA35" s="507"/>
      <c r="AB35" s="506"/>
      <c r="AC35" s="503" t="str">
        <f>IF(AB35*14=0,"",AB35*14)</f>
        <v/>
      </c>
      <c r="AD35" s="506"/>
      <c r="AE35" s="503" t="str">
        <f>IF(AD35*14=0,"",AD35*14)</f>
        <v/>
      </c>
      <c r="AF35" s="506"/>
      <c r="AG35" s="508"/>
      <c r="AH35" s="505"/>
      <c r="AI35" s="503" t="str">
        <f>IF(AH35*14=0,"",AH35*14)</f>
        <v/>
      </c>
      <c r="AJ35" s="506"/>
      <c r="AK35" s="503" t="str">
        <f>IF(AJ35*14=0,"",AJ35*14)</f>
        <v/>
      </c>
      <c r="AL35" s="506"/>
      <c r="AM35" s="507"/>
      <c r="AN35" s="505"/>
      <c r="AO35" s="503" t="str">
        <f>IF(AN35*14=0,"",AN35*14)</f>
        <v/>
      </c>
      <c r="AP35" s="506">
        <v>9</v>
      </c>
      <c r="AQ35" s="503">
        <f>IF(AP35*14=0,"",AP35*14)</f>
        <v>126</v>
      </c>
      <c r="AR35" s="506">
        <v>10</v>
      </c>
      <c r="AS35" s="619" t="s">
        <v>164</v>
      </c>
      <c r="AT35" s="506"/>
      <c r="AU35" s="503" t="str">
        <f>IF(AT35*14=0,"",AT35*14)</f>
        <v/>
      </c>
      <c r="AV35" s="506"/>
      <c r="AW35" s="503" t="str">
        <f>IF(AV35*14=0,"",AV35*14)</f>
        <v/>
      </c>
      <c r="AX35" s="506"/>
      <c r="AY35" s="506"/>
      <c r="AZ35" s="616" t="str">
        <f t="shared" si="42"/>
        <v/>
      </c>
      <c r="BA35" s="617" t="str">
        <f t="shared" si="43"/>
        <v/>
      </c>
      <c r="BB35" s="603">
        <f t="shared" si="44"/>
        <v>9</v>
      </c>
      <c r="BC35" s="617">
        <f t="shared" si="45"/>
        <v>126</v>
      </c>
      <c r="BD35" s="603">
        <f t="shared" si="0"/>
        <v>10</v>
      </c>
      <c r="BE35" s="618">
        <f t="shared" si="46"/>
        <v>9</v>
      </c>
      <c r="BF35" s="367" t="s">
        <v>265</v>
      </c>
      <c r="BG35" s="186" t="s">
        <v>433</v>
      </c>
    </row>
    <row r="36" spans="1:59" ht="15.75" customHeight="1">
      <c r="A36" s="382"/>
      <c r="B36" s="615" t="s">
        <v>127</v>
      </c>
      <c r="C36" s="526" t="s">
        <v>138</v>
      </c>
      <c r="D36" s="502"/>
      <c r="E36" s="503" t="str">
        <f>IF(D36*14=0,"",D36*14)</f>
        <v/>
      </c>
      <c r="F36" s="502"/>
      <c r="G36" s="503" t="str">
        <f>IF(F36*14=0,"",F36*14)</f>
        <v/>
      </c>
      <c r="H36" s="502"/>
      <c r="I36" s="504"/>
      <c r="J36" s="505"/>
      <c r="K36" s="503" t="str">
        <f>IF(J36*14=0,"",J36*14)</f>
        <v/>
      </c>
      <c r="L36" s="506"/>
      <c r="M36" s="503" t="str">
        <f>IF(L36*14=0,"",L36*14)</f>
        <v/>
      </c>
      <c r="N36" s="506"/>
      <c r="O36" s="507"/>
      <c r="P36" s="506"/>
      <c r="Q36" s="503" t="str">
        <f>IF(P36*14=0,"",P36*14)</f>
        <v/>
      </c>
      <c r="R36" s="506"/>
      <c r="S36" s="503" t="str">
        <f>IF(R36*14=0,"",R36*14)</f>
        <v/>
      </c>
      <c r="T36" s="506"/>
      <c r="U36" s="508"/>
      <c r="V36" s="505"/>
      <c r="W36" s="503" t="str">
        <f>IF(V36*14=0,"",V36*14)</f>
        <v/>
      </c>
      <c r="X36" s="506"/>
      <c r="Y36" s="503" t="str">
        <f>IF(X36*14=0,"",X36*14)</f>
        <v/>
      </c>
      <c r="Z36" s="506"/>
      <c r="AA36" s="507"/>
      <c r="AB36" s="506"/>
      <c r="AC36" s="503" t="str">
        <f>IF(AB36*14=0,"",AB36*14)</f>
        <v/>
      </c>
      <c r="AD36" s="506"/>
      <c r="AE36" s="503" t="str">
        <f>IF(AD36*14=0,"",AD36*14)</f>
        <v/>
      </c>
      <c r="AF36" s="506"/>
      <c r="AG36" s="508"/>
      <c r="AH36" s="505"/>
      <c r="AI36" s="503" t="str">
        <f>IF(AH36*14=0,"",AH36*14)</f>
        <v/>
      </c>
      <c r="AJ36" s="506"/>
      <c r="AK36" s="503" t="str">
        <f>IF(AJ36*14=0,"",AJ36*14)</f>
        <v/>
      </c>
      <c r="AL36" s="506"/>
      <c r="AM36" s="507"/>
      <c r="AN36" s="505">
        <v>1</v>
      </c>
      <c r="AO36" s="503">
        <f>IF(AN36*14=0,"",AN36*14)</f>
        <v>14</v>
      </c>
      <c r="AP36" s="506">
        <v>1</v>
      </c>
      <c r="AQ36" s="503">
        <f>IF(AP36*14=0,"",AP36*14)</f>
        <v>14</v>
      </c>
      <c r="AR36" s="506">
        <v>2</v>
      </c>
      <c r="AS36" s="510" t="s">
        <v>117</v>
      </c>
      <c r="AT36" s="506"/>
      <c r="AU36" s="503" t="str">
        <f>IF(AT36*14=0,"",AT36*14)</f>
        <v/>
      </c>
      <c r="AV36" s="506"/>
      <c r="AW36" s="503" t="str">
        <f>IF(AV36*14=0,"",AV36*14)</f>
        <v/>
      </c>
      <c r="AX36" s="506"/>
      <c r="AY36" s="506"/>
      <c r="AZ36" s="616">
        <f t="shared" si="42"/>
        <v>1</v>
      </c>
      <c r="BA36" s="617">
        <f t="shared" si="43"/>
        <v>14</v>
      </c>
      <c r="BB36" s="603">
        <f t="shared" si="44"/>
        <v>1</v>
      </c>
      <c r="BC36" s="617">
        <f t="shared" si="45"/>
        <v>14</v>
      </c>
      <c r="BD36" s="603">
        <f t="shared" si="0"/>
        <v>2</v>
      </c>
      <c r="BE36" s="618">
        <f t="shared" si="46"/>
        <v>2</v>
      </c>
    </row>
    <row r="37" spans="1:59" ht="15.75" customHeight="1">
      <c r="A37" s="382" t="s">
        <v>385</v>
      </c>
      <c r="B37" s="615" t="s">
        <v>31</v>
      </c>
      <c r="C37" s="526" t="s">
        <v>139</v>
      </c>
      <c r="D37" s="502"/>
      <c r="E37" s="503" t="str">
        <f t="shared" si="50"/>
        <v/>
      </c>
      <c r="F37" s="502"/>
      <c r="G37" s="503" t="str">
        <f t="shared" si="51"/>
        <v/>
      </c>
      <c r="H37" s="502"/>
      <c r="I37" s="504"/>
      <c r="J37" s="505"/>
      <c r="K37" s="503" t="str">
        <f t="shared" si="52"/>
        <v/>
      </c>
      <c r="L37" s="506"/>
      <c r="M37" s="503" t="str">
        <f t="shared" si="53"/>
        <v/>
      </c>
      <c r="N37" s="506"/>
      <c r="O37" s="507"/>
      <c r="P37" s="506"/>
      <c r="Q37" s="503" t="str">
        <f t="shared" si="54"/>
        <v/>
      </c>
      <c r="R37" s="506"/>
      <c r="S37" s="503" t="str">
        <f t="shared" si="55"/>
        <v/>
      </c>
      <c r="T37" s="506"/>
      <c r="U37" s="508"/>
      <c r="V37" s="505"/>
      <c r="W37" s="503" t="str">
        <f t="shared" si="56"/>
        <v/>
      </c>
      <c r="X37" s="506"/>
      <c r="Y37" s="503" t="str">
        <f t="shared" si="57"/>
        <v/>
      </c>
      <c r="Z37" s="506"/>
      <c r="AA37" s="507"/>
      <c r="AB37" s="506"/>
      <c r="AC37" s="503" t="str">
        <f t="shared" si="58"/>
        <v/>
      </c>
      <c r="AD37" s="506"/>
      <c r="AE37" s="503" t="str">
        <f t="shared" si="59"/>
        <v/>
      </c>
      <c r="AF37" s="506"/>
      <c r="AG37" s="508"/>
      <c r="AH37" s="505"/>
      <c r="AI37" s="503" t="str">
        <f t="shared" si="60"/>
        <v/>
      </c>
      <c r="AJ37" s="506"/>
      <c r="AK37" s="503" t="str">
        <f t="shared" si="61"/>
        <v/>
      </c>
      <c r="AL37" s="506"/>
      <c r="AM37" s="507"/>
      <c r="AN37" s="505"/>
      <c r="AO37" s="503" t="str">
        <f t="shared" si="62"/>
        <v/>
      </c>
      <c r="AP37" s="506"/>
      <c r="AQ37" s="503" t="str">
        <f t="shared" si="49"/>
        <v/>
      </c>
      <c r="AR37" s="506"/>
      <c r="AS37" s="510"/>
      <c r="AT37" s="506">
        <v>1</v>
      </c>
      <c r="AU37" s="503">
        <f t="shared" si="63"/>
        <v>14</v>
      </c>
      <c r="AV37" s="506">
        <v>1</v>
      </c>
      <c r="AW37" s="503">
        <f t="shared" si="64"/>
        <v>14</v>
      </c>
      <c r="AX37" s="506">
        <v>3</v>
      </c>
      <c r="AY37" s="504" t="s">
        <v>164</v>
      </c>
      <c r="AZ37" s="616">
        <f t="shared" si="42"/>
        <v>1</v>
      </c>
      <c r="BA37" s="617">
        <f t="shared" si="43"/>
        <v>14</v>
      </c>
      <c r="BB37" s="603">
        <f t="shared" si="44"/>
        <v>1</v>
      </c>
      <c r="BC37" s="617">
        <f t="shared" si="45"/>
        <v>14</v>
      </c>
      <c r="BD37" s="603">
        <f t="shared" si="0"/>
        <v>3</v>
      </c>
      <c r="BE37" s="618">
        <f t="shared" si="46"/>
        <v>2</v>
      </c>
      <c r="BF37" s="367" t="s">
        <v>325</v>
      </c>
      <c r="BG37" s="186" t="s">
        <v>417</v>
      </c>
    </row>
    <row r="38" spans="1:59" s="2" customFormat="1" ht="15.75" customHeight="1">
      <c r="A38" s="382" t="s">
        <v>386</v>
      </c>
      <c r="B38" s="615" t="s">
        <v>31</v>
      </c>
      <c r="C38" s="526" t="s">
        <v>141</v>
      </c>
      <c r="D38" s="502"/>
      <c r="E38" s="503" t="str">
        <f t="shared" si="50"/>
        <v/>
      </c>
      <c r="F38" s="502"/>
      <c r="G38" s="503" t="str">
        <f t="shared" si="51"/>
        <v/>
      </c>
      <c r="H38" s="502"/>
      <c r="I38" s="504"/>
      <c r="J38" s="505"/>
      <c r="K38" s="503" t="str">
        <f t="shared" si="52"/>
        <v/>
      </c>
      <c r="L38" s="506"/>
      <c r="M38" s="503" t="str">
        <f t="shared" si="53"/>
        <v/>
      </c>
      <c r="N38" s="506"/>
      <c r="O38" s="507"/>
      <c r="P38" s="506"/>
      <c r="Q38" s="503" t="str">
        <f t="shared" si="54"/>
        <v/>
      </c>
      <c r="R38" s="506"/>
      <c r="S38" s="503" t="str">
        <f t="shared" si="55"/>
        <v/>
      </c>
      <c r="T38" s="506"/>
      <c r="U38" s="508"/>
      <c r="V38" s="505"/>
      <c r="W38" s="503" t="str">
        <f t="shared" si="56"/>
        <v/>
      </c>
      <c r="X38" s="506"/>
      <c r="Y38" s="503" t="str">
        <f t="shared" si="57"/>
        <v/>
      </c>
      <c r="Z38" s="506"/>
      <c r="AA38" s="507"/>
      <c r="AB38" s="506"/>
      <c r="AC38" s="503" t="str">
        <f t="shared" si="58"/>
        <v/>
      </c>
      <c r="AD38" s="506"/>
      <c r="AE38" s="503" t="str">
        <f t="shared" si="59"/>
        <v/>
      </c>
      <c r="AF38" s="506"/>
      <c r="AG38" s="508"/>
      <c r="AH38" s="505"/>
      <c r="AI38" s="503" t="str">
        <f t="shared" si="60"/>
        <v/>
      </c>
      <c r="AJ38" s="506"/>
      <c r="AK38" s="503" t="str">
        <f t="shared" si="61"/>
        <v/>
      </c>
      <c r="AL38" s="506"/>
      <c r="AM38" s="507"/>
      <c r="AN38" s="505"/>
      <c r="AO38" s="503" t="str">
        <f t="shared" si="62"/>
        <v/>
      </c>
      <c r="AP38" s="506"/>
      <c r="AQ38" s="503" t="str">
        <f t="shared" si="49"/>
        <v/>
      </c>
      <c r="AR38" s="506"/>
      <c r="AS38" s="507"/>
      <c r="AT38" s="506">
        <v>1</v>
      </c>
      <c r="AU38" s="503">
        <f t="shared" si="63"/>
        <v>14</v>
      </c>
      <c r="AV38" s="506">
        <v>1</v>
      </c>
      <c r="AW38" s="503">
        <f t="shared" si="64"/>
        <v>14</v>
      </c>
      <c r="AX38" s="506">
        <v>3</v>
      </c>
      <c r="AY38" s="504" t="s">
        <v>164</v>
      </c>
      <c r="AZ38" s="616">
        <f t="shared" si="42"/>
        <v>1</v>
      </c>
      <c r="BA38" s="617">
        <f t="shared" si="43"/>
        <v>14</v>
      </c>
      <c r="BB38" s="603">
        <f t="shared" si="44"/>
        <v>1</v>
      </c>
      <c r="BC38" s="617">
        <f t="shared" si="45"/>
        <v>14</v>
      </c>
      <c r="BD38" s="603">
        <f t="shared" si="0"/>
        <v>3</v>
      </c>
      <c r="BE38" s="618">
        <f t="shared" si="46"/>
        <v>2</v>
      </c>
      <c r="BF38" s="367" t="s">
        <v>265</v>
      </c>
      <c r="BG38" s="186" t="s">
        <v>430</v>
      </c>
    </row>
    <row r="39" spans="1:59" ht="15.75" customHeight="1">
      <c r="A39" s="382" t="s">
        <v>384</v>
      </c>
      <c r="B39" s="615" t="s">
        <v>31</v>
      </c>
      <c r="C39" s="526" t="s">
        <v>241</v>
      </c>
      <c r="D39" s="502"/>
      <c r="E39" s="503" t="str">
        <f>IF(D39*14=0,"",D39*14)</f>
        <v/>
      </c>
      <c r="F39" s="502"/>
      <c r="G39" s="503" t="str">
        <f>IF(F39*14=0,"",F39*14)</f>
        <v/>
      </c>
      <c r="H39" s="502"/>
      <c r="I39" s="504"/>
      <c r="J39" s="505"/>
      <c r="K39" s="503" t="str">
        <f>IF(J39*14=0,"",J39*14)</f>
        <v/>
      </c>
      <c r="L39" s="506"/>
      <c r="M39" s="503" t="str">
        <f>IF(L39*14=0,"",L39*14)</f>
        <v/>
      </c>
      <c r="N39" s="506"/>
      <c r="O39" s="507"/>
      <c r="P39" s="506"/>
      <c r="Q39" s="503" t="str">
        <f>IF(P39*14=0,"",P39*14)</f>
        <v/>
      </c>
      <c r="R39" s="506"/>
      <c r="S39" s="503" t="str">
        <f>IF(R39*14=0,"",R39*14)</f>
        <v/>
      </c>
      <c r="T39" s="506"/>
      <c r="U39" s="508"/>
      <c r="V39" s="505"/>
      <c r="W39" s="503" t="str">
        <f>IF(V39*14=0,"",V39*14)</f>
        <v/>
      </c>
      <c r="X39" s="506"/>
      <c r="Y39" s="503" t="str">
        <f>IF(X39*14=0,"",X39*14)</f>
        <v/>
      </c>
      <c r="Z39" s="506"/>
      <c r="AA39" s="507"/>
      <c r="AB39" s="506"/>
      <c r="AC39" s="503" t="str">
        <f>IF(AB39*14=0,"",AB39*14)</f>
        <v/>
      </c>
      <c r="AD39" s="506"/>
      <c r="AE39" s="503" t="str">
        <f>IF(AD39*14=0,"",AD39*14)</f>
        <v/>
      </c>
      <c r="AF39" s="506"/>
      <c r="AG39" s="508"/>
      <c r="AH39" s="505"/>
      <c r="AI39" s="503" t="str">
        <f>IF(AH39*14=0,"",AH39*14)</f>
        <v/>
      </c>
      <c r="AJ39" s="506"/>
      <c r="AK39" s="503" t="str">
        <f>IF(AJ39*14=0,"",AJ39*14)</f>
        <v/>
      </c>
      <c r="AL39" s="506"/>
      <c r="AM39" s="507"/>
      <c r="AN39" s="505"/>
      <c r="AO39" s="503" t="str">
        <f>IF(AN39*14=0,"",AN39*14)</f>
        <v/>
      </c>
      <c r="AP39" s="509"/>
      <c r="AQ39" s="503" t="str">
        <f>IF(AP39*14=0,"",AP39*14)</f>
        <v/>
      </c>
      <c r="AR39" s="509"/>
      <c r="AS39" s="510"/>
      <c r="AT39" s="506"/>
      <c r="AU39" s="503" t="str">
        <f>IF(AT39*14=0,"",AT39*14)</f>
        <v/>
      </c>
      <c r="AV39" s="506">
        <v>6</v>
      </c>
      <c r="AW39" s="503">
        <f>IF(AV39*14=0,"",AV39*14)</f>
        <v>84</v>
      </c>
      <c r="AX39" s="506">
        <v>11</v>
      </c>
      <c r="AY39" s="504" t="s">
        <v>153</v>
      </c>
      <c r="AZ39" s="616" t="str">
        <f t="shared" si="42"/>
        <v/>
      </c>
      <c r="BA39" s="617" t="str">
        <f t="shared" si="43"/>
        <v/>
      </c>
      <c r="BB39" s="603">
        <f t="shared" si="44"/>
        <v>6</v>
      </c>
      <c r="BC39" s="617">
        <f t="shared" si="45"/>
        <v>84</v>
      </c>
      <c r="BD39" s="603">
        <f t="shared" si="0"/>
        <v>11</v>
      </c>
      <c r="BE39" s="618">
        <f t="shared" si="46"/>
        <v>6</v>
      </c>
      <c r="BF39" s="367" t="s">
        <v>265</v>
      </c>
      <c r="BG39" s="186" t="s">
        <v>434</v>
      </c>
    </row>
    <row r="40" spans="1:59" s="2" customFormat="1" ht="15.75" customHeight="1">
      <c r="A40" s="382"/>
      <c r="B40" s="615" t="s">
        <v>127</v>
      </c>
      <c r="C40" s="526" t="s">
        <v>142</v>
      </c>
      <c r="D40" s="502"/>
      <c r="E40" s="503" t="str">
        <f t="shared" si="50"/>
        <v/>
      </c>
      <c r="F40" s="502"/>
      <c r="G40" s="503" t="str">
        <f t="shared" si="51"/>
        <v/>
      </c>
      <c r="H40" s="502"/>
      <c r="I40" s="504"/>
      <c r="J40" s="505"/>
      <c r="K40" s="503" t="str">
        <f t="shared" si="52"/>
        <v/>
      </c>
      <c r="L40" s="506"/>
      <c r="M40" s="503" t="str">
        <f t="shared" si="53"/>
        <v/>
      </c>
      <c r="N40" s="506"/>
      <c r="O40" s="507"/>
      <c r="P40" s="506"/>
      <c r="Q40" s="503" t="str">
        <f t="shared" si="54"/>
        <v/>
      </c>
      <c r="R40" s="506"/>
      <c r="S40" s="503" t="str">
        <f t="shared" si="55"/>
        <v/>
      </c>
      <c r="T40" s="506"/>
      <c r="U40" s="508"/>
      <c r="V40" s="505"/>
      <c r="W40" s="503" t="str">
        <f t="shared" si="56"/>
        <v/>
      </c>
      <c r="X40" s="506"/>
      <c r="Y40" s="503" t="str">
        <f t="shared" si="57"/>
        <v/>
      </c>
      <c r="Z40" s="506"/>
      <c r="AA40" s="507"/>
      <c r="AB40" s="506"/>
      <c r="AC40" s="503" t="str">
        <f t="shared" si="58"/>
        <v/>
      </c>
      <c r="AD40" s="506"/>
      <c r="AE40" s="503" t="str">
        <f t="shared" si="59"/>
        <v/>
      </c>
      <c r="AF40" s="506"/>
      <c r="AG40" s="508"/>
      <c r="AH40" s="505"/>
      <c r="AI40" s="503" t="str">
        <f t="shared" si="60"/>
        <v/>
      </c>
      <c r="AJ40" s="506"/>
      <c r="AK40" s="503" t="str">
        <f t="shared" si="61"/>
        <v/>
      </c>
      <c r="AL40" s="506"/>
      <c r="AM40" s="507"/>
      <c r="AN40" s="505"/>
      <c r="AO40" s="503" t="str">
        <f t="shared" si="62"/>
        <v/>
      </c>
      <c r="AP40" s="506"/>
      <c r="AQ40" s="503" t="str">
        <f t="shared" si="49"/>
        <v/>
      </c>
      <c r="AR40" s="506"/>
      <c r="AS40" s="507"/>
      <c r="AT40" s="506">
        <v>1</v>
      </c>
      <c r="AU40" s="503">
        <f t="shared" si="63"/>
        <v>14</v>
      </c>
      <c r="AV40" s="506">
        <v>1</v>
      </c>
      <c r="AW40" s="503">
        <f t="shared" si="64"/>
        <v>14</v>
      </c>
      <c r="AX40" s="506">
        <v>3</v>
      </c>
      <c r="AY40" s="506" t="s">
        <v>117</v>
      </c>
      <c r="AZ40" s="616">
        <f t="shared" si="42"/>
        <v>1</v>
      </c>
      <c r="BA40" s="617">
        <f t="shared" si="43"/>
        <v>14</v>
      </c>
      <c r="BB40" s="603">
        <f t="shared" si="44"/>
        <v>1</v>
      </c>
      <c r="BC40" s="617">
        <f t="shared" si="45"/>
        <v>14</v>
      </c>
      <c r="BD40" s="603">
        <f t="shared" si="0"/>
        <v>3</v>
      </c>
      <c r="BE40" s="618">
        <f t="shared" si="46"/>
        <v>2</v>
      </c>
      <c r="BF40" s="367" t="s">
        <v>265</v>
      </c>
      <c r="BG40" s="186" t="s">
        <v>434</v>
      </c>
    </row>
    <row r="41" spans="1:59" s="46" customFormat="1" ht="15.75" customHeight="1" thickBot="1">
      <c r="A41" s="382" t="s">
        <v>387</v>
      </c>
      <c r="B41" s="363" t="s">
        <v>15</v>
      </c>
      <c r="C41" s="370" t="s">
        <v>245</v>
      </c>
      <c r="D41" s="502"/>
      <c r="E41" s="503" t="str">
        <f t="shared" ref="E41" si="65">IF(D41*14=0,"",D41*14)</f>
        <v/>
      </c>
      <c r="F41" s="502"/>
      <c r="G41" s="503" t="str">
        <f t="shared" ref="G41" si="66">IF(F41*14=0,"",F41*14)</f>
        <v/>
      </c>
      <c r="H41" s="502"/>
      <c r="I41" s="504"/>
      <c r="J41" s="505"/>
      <c r="K41" s="503" t="str">
        <f t="shared" ref="K41" si="67">IF(J41*14=0,"",J41*14)</f>
        <v/>
      </c>
      <c r="L41" s="506"/>
      <c r="M41" s="503" t="str">
        <f t="shared" ref="M41" si="68">IF(L41*14=0,"",L41*14)</f>
        <v/>
      </c>
      <c r="N41" s="506"/>
      <c r="O41" s="507"/>
      <c r="P41" s="506"/>
      <c r="Q41" s="503" t="str">
        <f t="shared" ref="Q41" si="69">IF(P41*14=0,"",P41*14)</f>
        <v/>
      </c>
      <c r="R41" s="506"/>
      <c r="S41" s="503" t="str">
        <f t="shared" ref="S41" si="70">IF(R41*14=0,"",R41*14)</f>
        <v/>
      </c>
      <c r="T41" s="506"/>
      <c r="U41" s="508"/>
      <c r="V41" s="505"/>
      <c r="W41" s="503" t="str">
        <f t="shared" ref="W41" si="71">IF(V41*14=0,"",V41*14)</f>
        <v/>
      </c>
      <c r="X41" s="506"/>
      <c r="Y41" s="503" t="str">
        <f t="shared" ref="Y41" si="72">IF(X41*14=0,"",X41*14)</f>
        <v/>
      </c>
      <c r="Z41" s="506"/>
      <c r="AA41" s="507"/>
      <c r="AB41" s="506"/>
      <c r="AC41" s="503" t="str">
        <f t="shared" ref="AC41" si="73">IF(AB41*14=0,"",AB41*14)</f>
        <v/>
      </c>
      <c r="AD41" s="506"/>
      <c r="AE41" s="503" t="str">
        <f t="shared" ref="AE41" si="74">IF(AD41*14=0,"",AD41*14)</f>
        <v/>
      </c>
      <c r="AF41" s="506"/>
      <c r="AG41" s="508"/>
      <c r="AH41" s="505"/>
      <c r="AI41" s="503" t="str">
        <f t="shared" ref="AI41" si="75">IF(AH41*14=0,"",AH41*14)</f>
        <v/>
      </c>
      <c r="AJ41" s="506"/>
      <c r="AK41" s="503" t="str">
        <f t="shared" ref="AK41" si="76">IF(AJ41*14=0,"",AJ41*14)</f>
        <v/>
      </c>
      <c r="AL41" s="506"/>
      <c r="AM41" s="507"/>
      <c r="AN41" s="505"/>
      <c r="AO41" s="503" t="str">
        <f t="shared" ref="AO41" si="77">IF(AN41*14=0,"",AN41*14)</f>
        <v/>
      </c>
      <c r="AP41" s="506"/>
      <c r="AQ41" s="503" t="str">
        <f t="shared" ref="AQ41" si="78">IF(AP41*14=0,"",AP41*14)</f>
        <v/>
      </c>
      <c r="AR41" s="506"/>
      <c r="AS41" s="507"/>
      <c r="AT41" s="506"/>
      <c r="AU41" s="503" t="str">
        <f t="shared" ref="AU41" si="79">IF(AT41*14=0,"",AT41*14)</f>
        <v/>
      </c>
      <c r="AV41" s="506"/>
      <c r="AW41" s="503" t="str">
        <f t="shared" ref="AW41" si="80">IF(AV41*14=0,"",AV41*14)</f>
        <v/>
      </c>
      <c r="AX41" s="506"/>
      <c r="AY41" s="506" t="s">
        <v>143</v>
      </c>
      <c r="AZ41" s="511" t="str">
        <f t="shared" ref="AZ41" si="81">IF(D41+J41+P41+V41+AB41+AH41+AN41+AT41=0,"",D41+J41+P41+V41+AB41+AH41+AN41+AT41)</f>
        <v/>
      </c>
      <c r="BA41" s="503" t="str">
        <f t="shared" ref="BA41" si="82">IF((D41+J41+P41+V41+AB41+AH41+AN41+AT41)*14=0,"",(D41+J41+P41+V41+AB41+AH41+AN41+AT41)*14)</f>
        <v/>
      </c>
      <c r="BB41" s="512" t="str">
        <f t="shared" ref="BB41" si="83">IF(F41+L41+R41+X41+AD41+AJ41+AP41+AV41=0,"",F41+L41+R41+X41+AD41+AJ41+AP41+AV41)</f>
        <v/>
      </c>
      <c r="BC41" s="503" t="str">
        <f t="shared" ref="BC41" si="84">IF((L41+F41+R41+X41+AD41+AJ41+AP41+AV41)*14=0,"",(L41+F41+R41+X41+AD41+AJ41+AP41+AV41)*14)</f>
        <v/>
      </c>
      <c r="BD41" s="512" t="str">
        <f t="shared" ref="BD41" si="85">IF(N41+H41+T41+Z41+AF41+AL41+AR41+AX41=0,"",N41+H41+T41+Z41+AF41+AL41+AR41+AX41)</f>
        <v/>
      </c>
      <c r="BE41" s="620" t="str">
        <f t="shared" ref="BE41" si="86">IF(D41+F41+L41+J41+P41+R41+V41+X41+AB41+AD41+AH41+AJ41+AN41+AP41+AT41+AV41=0,"",D41+F41+L41+J41+P41+R41+V41+X41+AB41+AD41+AH41+AJ41+AN41+AP41+AT41+AV41)</f>
        <v/>
      </c>
      <c r="BF41" s="367" t="s">
        <v>265</v>
      </c>
      <c r="BG41" s="186" t="s">
        <v>420</v>
      </c>
    </row>
    <row r="42" spans="1:59" s="46" customFormat="1" ht="15.75" customHeight="1" thickBot="1">
      <c r="A42" s="97"/>
      <c r="B42" s="531"/>
      <c r="C42" s="621" t="s">
        <v>51</v>
      </c>
      <c r="D42" s="118">
        <f>SUM(D12:D40)</f>
        <v>2</v>
      </c>
      <c r="E42" s="119">
        <f>SUM(E12:E40)</f>
        <v>0</v>
      </c>
      <c r="F42" s="119">
        <f>SUM(F12:F40)</f>
        <v>0</v>
      </c>
      <c r="G42" s="119">
        <f>SUM(G12:G40)</f>
        <v>0</v>
      </c>
      <c r="H42" s="119">
        <f>SUM(H12:H40)</f>
        <v>0</v>
      </c>
      <c r="I42" s="120" t="s">
        <v>17</v>
      </c>
      <c r="J42" s="118">
        <f>SUM(J12:J40)</f>
        <v>0</v>
      </c>
      <c r="K42" s="119">
        <f>SUM(K12:K40)</f>
        <v>0</v>
      </c>
      <c r="L42" s="119">
        <f>SUM(L12:L40)</f>
        <v>0</v>
      </c>
      <c r="M42" s="119">
        <f>SUM(M12:M40)</f>
        <v>0</v>
      </c>
      <c r="N42" s="119">
        <f>SUM(N12:N40)</f>
        <v>0</v>
      </c>
      <c r="O42" s="120" t="s">
        <v>17</v>
      </c>
      <c r="P42" s="118">
        <f>SUM(P12:P40)</f>
        <v>0</v>
      </c>
      <c r="Q42" s="119">
        <f>SUM(Q12:Q40)</f>
        <v>0</v>
      </c>
      <c r="R42" s="119">
        <f>SUM(R12:R40)</f>
        <v>0</v>
      </c>
      <c r="S42" s="119">
        <f>SUM(S12:S40)</f>
        <v>0</v>
      </c>
      <c r="T42" s="119">
        <f>SUM(T12:T40)</f>
        <v>0</v>
      </c>
      <c r="U42" s="120" t="s">
        <v>17</v>
      </c>
      <c r="V42" s="118">
        <f>SUM(V12:V40)</f>
        <v>4</v>
      </c>
      <c r="W42" s="119">
        <f>SUM(W12:W40)</f>
        <v>62</v>
      </c>
      <c r="X42" s="119">
        <f>SUM(X12:X40)</f>
        <v>4</v>
      </c>
      <c r="Y42" s="119">
        <f>SUM(Y12:Y40)</f>
        <v>78</v>
      </c>
      <c r="Z42" s="119">
        <f>SUM(Z12:Z40)</f>
        <v>10</v>
      </c>
      <c r="AA42" s="120" t="s">
        <v>17</v>
      </c>
      <c r="AB42" s="118">
        <f>SUM(AB12:AB40)</f>
        <v>7</v>
      </c>
      <c r="AC42" s="119">
        <f>SUM(AC12:AC40)</f>
        <v>98</v>
      </c>
      <c r="AD42" s="119">
        <f>SUM(AD12:AD40)</f>
        <v>17</v>
      </c>
      <c r="AE42" s="119">
        <f>SUM(AE12:AE40)</f>
        <v>238</v>
      </c>
      <c r="AF42" s="119">
        <f>SUM(AF12:AF40)</f>
        <v>25</v>
      </c>
      <c r="AG42" s="120" t="s">
        <v>17</v>
      </c>
      <c r="AH42" s="118">
        <f>SUM(AH12:AH40)</f>
        <v>10</v>
      </c>
      <c r="AI42" s="119">
        <f>SUM(AI12:AI40)</f>
        <v>140</v>
      </c>
      <c r="AJ42" s="119">
        <f>SUM(AJ12:AJ40)</f>
        <v>17</v>
      </c>
      <c r="AK42" s="119">
        <f>SUM(AK12:AK40)</f>
        <v>238</v>
      </c>
      <c r="AL42" s="119">
        <f>SUM(AL12:AL40)</f>
        <v>28</v>
      </c>
      <c r="AM42" s="120" t="s">
        <v>17</v>
      </c>
      <c r="AN42" s="118">
        <f>SUM(AN12:AN40)</f>
        <v>13</v>
      </c>
      <c r="AO42" s="119">
        <f>SUM(AO12:AO40)</f>
        <v>182</v>
      </c>
      <c r="AP42" s="119">
        <f>SUM(AP12:AP40)</f>
        <v>16</v>
      </c>
      <c r="AQ42" s="119">
        <f>SUM(AQ12:AQ40)</f>
        <v>224</v>
      </c>
      <c r="AR42" s="119">
        <f>SUM(AR12:AR40)</f>
        <v>30</v>
      </c>
      <c r="AS42" s="120" t="s">
        <v>17</v>
      </c>
      <c r="AT42" s="118">
        <f>SUM(AT12:AT40)</f>
        <v>3</v>
      </c>
      <c r="AU42" s="119">
        <f>SUM(AU12:AU40)</f>
        <v>42</v>
      </c>
      <c r="AV42" s="119">
        <f>SUM(AV12:AV40)</f>
        <v>9</v>
      </c>
      <c r="AW42" s="119">
        <f>SUM(AW12:AW40)</f>
        <v>126</v>
      </c>
      <c r="AX42" s="119">
        <f>SUM(AX12:AX40)</f>
        <v>20</v>
      </c>
      <c r="AY42" s="121" t="s">
        <v>17</v>
      </c>
      <c r="AZ42" s="123">
        <f t="shared" ref="AZ42:BE42" si="87">SUM(AZ12:AZ40)</f>
        <v>39</v>
      </c>
      <c r="BA42" s="119">
        <f t="shared" si="87"/>
        <v>552</v>
      </c>
      <c r="BB42" s="119">
        <f t="shared" si="87"/>
        <v>63</v>
      </c>
      <c r="BC42" s="119">
        <f t="shared" si="87"/>
        <v>904</v>
      </c>
      <c r="BD42" s="119">
        <f t="shared" si="87"/>
        <v>113</v>
      </c>
      <c r="BE42" s="124">
        <f t="shared" si="87"/>
        <v>104</v>
      </c>
    </row>
    <row r="43" spans="1:59" ht="18.75" customHeight="1" thickBot="1">
      <c r="A43" s="75"/>
      <c r="B43" s="76"/>
      <c r="C43" s="115" t="s">
        <v>41</v>
      </c>
      <c r="D43" s="45">
        <f>D10+D42</f>
        <v>18</v>
      </c>
      <c r="E43" s="111">
        <f>E10+E42</f>
        <v>224</v>
      </c>
      <c r="F43" s="111">
        <f>F10+F42</f>
        <v>15</v>
      </c>
      <c r="G43" s="111">
        <f>G10+G42</f>
        <v>218</v>
      </c>
      <c r="H43" s="111">
        <f>H10+H42</f>
        <v>28</v>
      </c>
      <c r="I43" s="82" t="s">
        <v>17</v>
      </c>
      <c r="J43" s="45">
        <f>J10+J42</f>
        <v>17</v>
      </c>
      <c r="K43" s="111">
        <f>K10+K42</f>
        <v>238</v>
      </c>
      <c r="L43" s="111">
        <f>L10+L42</f>
        <v>19</v>
      </c>
      <c r="M43" s="111">
        <f>M10+M42</f>
        <v>276</v>
      </c>
      <c r="N43" s="111">
        <f>N10+N42</f>
        <v>29</v>
      </c>
      <c r="O43" s="82" t="s">
        <v>17</v>
      </c>
      <c r="P43" s="45">
        <f>P10+P42</f>
        <v>13</v>
      </c>
      <c r="Q43" s="111">
        <f>Q10+Q42</f>
        <v>182</v>
      </c>
      <c r="R43" s="111">
        <f>R10+R42</f>
        <v>21</v>
      </c>
      <c r="S43" s="111">
        <f>S10+S42</f>
        <v>302</v>
      </c>
      <c r="T43" s="111">
        <f>T10+T42</f>
        <v>33</v>
      </c>
      <c r="U43" s="82" t="s">
        <v>17</v>
      </c>
      <c r="V43" s="45">
        <f>V10+V42</f>
        <v>22</v>
      </c>
      <c r="W43" s="111">
        <f>W10+W42</f>
        <v>314</v>
      </c>
      <c r="X43" s="111">
        <f>X10+X42</f>
        <v>12</v>
      </c>
      <c r="Y43" s="111">
        <f>Y10+Y42</f>
        <v>190</v>
      </c>
      <c r="Z43" s="111">
        <f>Z10+Z42</f>
        <v>30</v>
      </c>
      <c r="AA43" s="82" t="s">
        <v>17</v>
      </c>
      <c r="AB43" s="45">
        <f>AB10+AB42</f>
        <v>10</v>
      </c>
      <c r="AC43" s="111">
        <f>AC10+AC42</f>
        <v>140</v>
      </c>
      <c r="AD43" s="111">
        <f>AD10+AD42</f>
        <v>22</v>
      </c>
      <c r="AE43" s="111">
        <f>AE10+AE42</f>
        <v>308</v>
      </c>
      <c r="AF43" s="111">
        <f>AF10+AF42</f>
        <v>30</v>
      </c>
      <c r="AG43" s="82" t="s">
        <v>17</v>
      </c>
      <c r="AH43" s="45">
        <f>AH10+AH42</f>
        <v>11</v>
      </c>
      <c r="AI43" s="111">
        <f>AI10+AI42</f>
        <v>154</v>
      </c>
      <c r="AJ43" s="111">
        <f>AJ10+AJ42</f>
        <v>21</v>
      </c>
      <c r="AK43" s="111">
        <f>AK10+AK42</f>
        <v>294</v>
      </c>
      <c r="AL43" s="111">
        <f>AL10+AL42</f>
        <v>30</v>
      </c>
      <c r="AM43" s="82" t="s">
        <v>17</v>
      </c>
      <c r="AN43" s="45">
        <f>AN10+AN42</f>
        <v>13</v>
      </c>
      <c r="AO43" s="111">
        <f>AO10+AO42</f>
        <v>182</v>
      </c>
      <c r="AP43" s="111">
        <f>AP10+AP42</f>
        <v>19</v>
      </c>
      <c r="AQ43" s="111">
        <f>AQ10+AQ42</f>
        <v>266</v>
      </c>
      <c r="AR43" s="111">
        <f>AR10+AR42</f>
        <v>30</v>
      </c>
      <c r="AS43" s="82" t="s">
        <v>17</v>
      </c>
      <c r="AT43" s="45">
        <f>AT10+AT42</f>
        <v>5</v>
      </c>
      <c r="AU43" s="111">
        <f>AU10+AU42</f>
        <v>70</v>
      </c>
      <c r="AV43" s="111">
        <f>AV10+AV42</f>
        <v>11</v>
      </c>
      <c r="AW43" s="111">
        <f>AW10+AW42</f>
        <v>154</v>
      </c>
      <c r="AX43" s="111">
        <f>AX10+AX42</f>
        <v>30</v>
      </c>
      <c r="AY43" s="115" t="s">
        <v>17</v>
      </c>
      <c r="AZ43" s="56">
        <f t="shared" ref="AZ43:BE43" si="88">AZ10+AZ42</f>
        <v>109</v>
      </c>
      <c r="BA43" s="111">
        <f t="shared" si="88"/>
        <v>1532</v>
      </c>
      <c r="BB43" s="111">
        <f t="shared" si="88"/>
        <v>140</v>
      </c>
      <c r="BC43" s="111">
        <f t="shared" si="88"/>
        <v>2000</v>
      </c>
      <c r="BD43" s="111">
        <f t="shared" si="88"/>
        <v>240</v>
      </c>
      <c r="BE43" s="113">
        <f t="shared" si="88"/>
        <v>251</v>
      </c>
      <c r="BF43" s="46"/>
      <c r="BG43" s="46"/>
    </row>
    <row r="44" spans="1:59" s="33" customFormat="1" ht="15.75" customHeight="1">
      <c r="A44" s="57"/>
      <c r="B44" s="58"/>
      <c r="C44" s="59" t="s">
        <v>16</v>
      </c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  <c r="BC44" s="741"/>
      <c r="BD44" s="741"/>
      <c r="BE44" s="742"/>
    </row>
    <row r="45" spans="1:59" s="2" customFormat="1" ht="15.75" customHeight="1">
      <c r="A45" s="622" t="s">
        <v>391</v>
      </c>
      <c r="B45" s="532" t="s">
        <v>44</v>
      </c>
      <c r="C45" s="623" t="s">
        <v>92</v>
      </c>
      <c r="D45" s="534"/>
      <c r="E45" s="503" t="str">
        <f>IF(D45*14=0,"",D45*14)</f>
        <v/>
      </c>
      <c r="F45" s="535"/>
      <c r="G45" s="503" t="str">
        <f>IF(F45*14=0,"",F45*14)</f>
        <v/>
      </c>
      <c r="H45" s="536"/>
      <c r="I45" s="537"/>
      <c r="J45" s="534"/>
      <c r="K45" s="503" t="str">
        <f>IF(J45*14=0,"",J45*14)</f>
        <v/>
      </c>
      <c r="L45" s="535"/>
      <c r="M45" s="503" t="str">
        <f>IF(L45*14=0,"",L45*14)</f>
        <v/>
      </c>
      <c r="N45" s="536"/>
      <c r="O45" s="537"/>
      <c r="P45" s="534"/>
      <c r="Q45" s="503" t="str">
        <f>IF(P45*14=0,"",P45*14)</f>
        <v/>
      </c>
      <c r="R45" s="535"/>
      <c r="S45" s="503" t="str">
        <f>IF(R45*14=0,"",R45*14)</f>
        <v/>
      </c>
      <c r="T45" s="536"/>
      <c r="U45" s="537"/>
      <c r="V45" s="534"/>
      <c r="W45" s="503" t="str">
        <f>IF(V45*14=0,"",V45*14)</f>
        <v/>
      </c>
      <c r="X45" s="535"/>
      <c r="Y45" s="503" t="str">
        <f>IF(X45*14=0,"",X45*14)</f>
        <v/>
      </c>
      <c r="Z45" s="536"/>
      <c r="AA45" s="537"/>
      <c r="AB45" s="534">
        <v>1</v>
      </c>
      <c r="AC45" s="503">
        <f>IF(AB45*14=0,"",AB45*14)</f>
        <v>14</v>
      </c>
      <c r="AD45" s="535">
        <v>1</v>
      </c>
      <c r="AE45" s="503">
        <f>IF(AD45*14=0,"",AD45*14)</f>
        <v>14</v>
      </c>
      <c r="AF45" s="536"/>
      <c r="AG45" s="537" t="s">
        <v>117</v>
      </c>
      <c r="AH45" s="534"/>
      <c r="AI45" s="503" t="str">
        <f>IF(AH45*14=0,"",AH45*14)</f>
        <v/>
      </c>
      <c r="AJ45" s="535"/>
      <c r="AK45" s="503" t="str">
        <f>IF(AJ45*14=0,"",AJ45*14)</f>
        <v/>
      </c>
      <c r="AL45" s="536"/>
      <c r="AM45" s="537"/>
      <c r="AN45" s="534"/>
      <c r="AO45" s="503" t="str">
        <f>IF(AN45*14=0,"",AN45*14)</f>
        <v/>
      </c>
      <c r="AP45" s="535"/>
      <c r="AQ45" s="503" t="str">
        <f>IF(AP45*14=0,"",AP45*14)</f>
        <v/>
      </c>
      <c r="AR45" s="536"/>
      <c r="AS45" s="537"/>
      <c r="AT45" s="534"/>
      <c r="AU45" s="503" t="str">
        <f>IF(AT45*14=0,"",AT45*14)</f>
        <v/>
      </c>
      <c r="AV45" s="535"/>
      <c r="AW45" s="503" t="str">
        <f>IF(AV45*14=0,"",AV45*14)</f>
        <v/>
      </c>
      <c r="AX45" s="536"/>
      <c r="AY45" s="537"/>
      <c r="AZ45" s="616">
        <f t="shared" ref="AZ45" si="89">IF(D45+J45+P45+V45+AB45+AH45+AN45+AT45=0,"",D45+J45+P45+V45+AB45+AH45+AN45+AT45)</f>
        <v>1</v>
      </c>
      <c r="BA45" s="503">
        <f>IF((D45+J45+P45+V45+AB45+AH45+AN45+AT45)*14=0,"",(D45+J45+P45+V45+AB45+AH45+AN45+AT45)*14)</f>
        <v>14</v>
      </c>
      <c r="BB45" s="603">
        <f t="shared" ref="BB45" si="90">IF(F45+L45+R45+X45+AD45+AJ45+AP45+AV45=0,"",F45+L45+R45+X45+AD45+AJ45+AP45+AV45)</f>
        <v>1</v>
      </c>
      <c r="BC45" s="503">
        <f t="shared" ref="BC45:BC52" si="91">IF((L45+F45+R45+X45+AD45+AJ45+AP45+AV45)*14=0,"",(L45+F45+R45+X45+AD45+AJ45+AP45+AV45)*14)</f>
        <v>14</v>
      </c>
      <c r="BD45" s="536" t="s">
        <v>17</v>
      </c>
      <c r="BE45" s="620">
        <f>IF(D45+F45+L45+J45+P45+R45+V45+X45+AB45+AD45+AH45+AJ45+AN45+AP45+AT45+AV45=0,"",D45+F45+L45+J45+P45+R45+V45+X45+AB45+AD45+AH45+AJ45+AN45+AP45+AT45+AV45)</f>
        <v>2</v>
      </c>
      <c r="BF45" s="367" t="s">
        <v>265</v>
      </c>
      <c r="BG45" s="186" t="s">
        <v>324</v>
      </c>
    </row>
    <row r="46" spans="1:59" s="33" customFormat="1" ht="15.75" customHeight="1">
      <c r="A46" s="622" t="s">
        <v>392</v>
      </c>
      <c r="B46" s="532" t="s">
        <v>44</v>
      </c>
      <c r="C46" s="623" t="s">
        <v>93</v>
      </c>
      <c r="D46" s="534"/>
      <c r="E46" s="503" t="str">
        <f>IF(D46*14=0,"",D46*14)</f>
        <v/>
      </c>
      <c r="F46" s="535"/>
      <c r="G46" s="503" t="str">
        <f>IF(F46*14=0,"",F46*14)</f>
        <v/>
      </c>
      <c r="H46" s="536"/>
      <c r="I46" s="537"/>
      <c r="J46" s="534"/>
      <c r="K46" s="503" t="str">
        <f>IF(J46*14=0,"",J46*14)</f>
        <v/>
      </c>
      <c r="L46" s="535"/>
      <c r="M46" s="503" t="str">
        <f>IF(L46*14=0,"",L46*14)</f>
        <v/>
      </c>
      <c r="N46" s="536"/>
      <c r="O46" s="537"/>
      <c r="P46" s="534"/>
      <c r="Q46" s="503" t="str">
        <f>IF(P46*14=0,"",P46*14)</f>
        <v/>
      </c>
      <c r="R46" s="535"/>
      <c r="S46" s="503" t="str">
        <f>IF(R46*14=0,"",R46*14)</f>
        <v/>
      </c>
      <c r="T46" s="536"/>
      <c r="U46" s="537"/>
      <c r="V46" s="534"/>
      <c r="W46" s="503" t="str">
        <f>IF(V46*14=0,"",V46*14)</f>
        <v/>
      </c>
      <c r="X46" s="535"/>
      <c r="Y46" s="503" t="str">
        <f>IF(X46*14=0,"",X46*14)</f>
        <v/>
      </c>
      <c r="Z46" s="536"/>
      <c r="AA46" s="537"/>
      <c r="AB46" s="534"/>
      <c r="AC46" s="503" t="str">
        <f>IF(AB46*14=0,"",AB46*14)</f>
        <v/>
      </c>
      <c r="AD46" s="535"/>
      <c r="AE46" s="503" t="str">
        <f>IF(AD46*14=0,"",AD46*14)</f>
        <v/>
      </c>
      <c r="AF46" s="536"/>
      <c r="AG46" s="537"/>
      <c r="AH46" s="534">
        <v>1</v>
      </c>
      <c r="AI46" s="503">
        <f>IF(AH46*14=0,"",AH46*14)</f>
        <v>14</v>
      </c>
      <c r="AJ46" s="535">
        <v>1</v>
      </c>
      <c r="AK46" s="503">
        <f>IF(AJ46*14=0,"",AJ46*14)</f>
        <v>14</v>
      </c>
      <c r="AL46" s="536"/>
      <c r="AM46" s="537" t="s">
        <v>117</v>
      </c>
      <c r="AN46" s="534"/>
      <c r="AO46" s="503" t="str">
        <f>IF(AN46*14=0,"",AN46*14)</f>
        <v/>
      </c>
      <c r="AP46" s="535"/>
      <c r="AQ46" s="503" t="str">
        <f>IF(AP46*14=0,"",AP46*14)</f>
        <v/>
      </c>
      <c r="AR46" s="536"/>
      <c r="AS46" s="537"/>
      <c r="AT46" s="534"/>
      <c r="AU46" s="503" t="str">
        <f t="shared" ref="AU46:AU50" si="92">IF(AT46*14=0,"",AT46*14)</f>
        <v/>
      </c>
      <c r="AV46" s="535"/>
      <c r="AW46" s="503" t="str">
        <f t="shared" ref="AW46:AW50" si="93">IF(AV46*14=0,"",AV46*14)</f>
        <v/>
      </c>
      <c r="AX46" s="536"/>
      <c r="AY46" s="537"/>
      <c r="AZ46" s="616">
        <f t="shared" ref="AZ46:AZ48" si="94">IF(D46+J46+P46+V46+AB46+AH46+AN46+AT46=0,"",D46+J46+P46+V46+AB46+AH46+AN46+AT46)</f>
        <v>1</v>
      </c>
      <c r="BA46" s="503">
        <f t="shared" ref="BA46:BA48" si="95">IF((D46+J46+P46+V46+AB46+AH46+AN46+AT46)*14=0,"",(D46+J46+P46+V46+AB46+AH46+AN46+AT46)*14)</f>
        <v>14</v>
      </c>
      <c r="BB46" s="603">
        <f t="shared" ref="BB46:BB48" si="96">IF(F46+L46+R46+X46+AD46+AJ46+AP46+AV46=0,"",F46+L46+R46+X46+AD46+AJ46+AP46+AV46)</f>
        <v>1</v>
      </c>
      <c r="BC46" s="503">
        <f t="shared" ref="BC46:BC48" si="97">IF((L46+F46+R46+X46+AD46+AJ46+AP46+AV46)*14=0,"",(L46+F46+R46+X46+AD46+AJ46+AP46+AV46)*14)</f>
        <v>14</v>
      </c>
      <c r="BD46" s="536" t="s">
        <v>17</v>
      </c>
      <c r="BE46" s="620">
        <f t="shared" ref="BE46:BE48" si="98">IF(D46+F46+L46+J46+P46+R46+V46+X46+AB46+AD46+AH46+AJ46+AN46+AP46+AT46+AV46=0,"",D46+F46+L46+J46+P46+R46+V46+X46+AB46+AD46+AH46+AJ46+AN46+AP46+AT46+AV46)</f>
        <v>2</v>
      </c>
      <c r="BF46" s="367" t="s">
        <v>265</v>
      </c>
      <c r="BG46" s="186" t="s">
        <v>428</v>
      </c>
    </row>
    <row r="47" spans="1:59" s="2" customFormat="1" ht="15.75" customHeight="1">
      <c r="A47" s="622" t="s">
        <v>393</v>
      </c>
      <c r="B47" s="532" t="s">
        <v>44</v>
      </c>
      <c r="C47" s="623" t="s">
        <v>94</v>
      </c>
      <c r="D47" s="544"/>
      <c r="E47" s="503" t="str">
        <f>IF(D47*14=0,"",D47*14)</f>
        <v/>
      </c>
      <c r="F47" s="535"/>
      <c r="G47" s="503" t="str">
        <f>IF(F47*14=0,"",F47*14)</f>
        <v/>
      </c>
      <c r="H47" s="536"/>
      <c r="I47" s="537"/>
      <c r="J47" s="534"/>
      <c r="K47" s="503" t="str">
        <f>IF(J47*14=0,"",J47*14)</f>
        <v/>
      </c>
      <c r="L47" s="535"/>
      <c r="M47" s="503" t="str">
        <f>IF(L47*14=0,"",L47*14)</f>
        <v/>
      </c>
      <c r="N47" s="536"/>
      <c r="O47" s="537"/>
      <c r="P47" s="534"/>
      <c r="Q47" s="503" t="str">
        <f>IF(P47*14=0,"",P47*14)</f>
        <v/>
      </c>
      <c r="R47" s="535"/>
      <c r="S47" s="503" t="str">
        <f>IF(R47*14=0,"",R47*14)</f>
        <v/>
      </c>
      <c r="T47" s="536"/>
      <c r="U47" s="537"/>
      <c r="V47" s="534"/>
      <c r="W47" s="503" t="str">
        <f>IF(V47*14=0,"",V47*14)</f>
        <v/>
      </c>
      <c r="X47" s="535"/>
      <c r="Y47" s="503" t="str">
        <f>IF(X47*14=0,"",X47*14)</f>
        <v/>
      </c>
      <c r="Z47" s="536"/>
      <c r="AA47" s="537"/>
      <c r="AB47" s="534"/>
      <c r="AC47" s="503" t="str">
        <f>IF(AB47*14=0,"",AB47*14)</f>
        <v/>
      </c>
      <c r="AD47" s="535"/>
      <c r="AE47" s="503" t="str">
        <f>IF(AD47*14=0,"",AD47*14)</f>
        <v/>
      </c>
      <c r="AF47" s="536"/>
      <c r="AG47" s="537"/>
      <c r="AH47" s="534"/>
      <c r="AI47" s="503" t="str">
        <f>IF(AH47*14=0,"",AH47*14)</f>
        <v/>
      </c>
      <c r="AJ47" s="535"/>
      <c r="AK47" s="503" t="str">
        <f>IF(AJ47*14=0,"",AJ47*14)</f>
        <v/>
      </c>
      <c r="AL47" s="536"/>
      <c r="AM47" s="537"/>
      <c r="AN47" s="534">
        <v>1</v>
      </c>
      <c r="AO47" s="503">
        <f>IF(AN47*14=0,"",AN47*14)</f>
        <v>14</v>
      </c>
      <c r="AP47" s="535">
        <v>1</v>
      </c>
      <c r="AQ47" s="503">
        <f>IF(AP47*14=0,"",AP47*14)</f>
        <v>14</v>
      </c>
      <c r="AR47" s="536"/>
      <c r="AS47" s="537" t="s">
        <v>117</v>
      </c>
      <c r="AT47" s="534"/>
      <c r="AU47" s="503" t="str">
        <f t="shared" si="92"/>
        <v/>
      </c>
      <c r="AV47" s="535"/>
      <c r="AW47" s="503" t="str">
        <f t="shared" si="93"/>
        <v/>
      </c>
      <c r="AX47" s="536"/>
      <c r="AY47" s="537"/>
      <c r="AZ47" s="616">
        <f t="shared" si="94"/>
        <v>1</v>
      </c>
      <c r="BA47" s="503">
        <f t="shared" si="95"/>
        <v>14</v>
      </c>
      <c r="BB47" s="603">
        <f t="shared" si="96"/>
        <v>1</v>
      </c>
      <c r="BC47" s="503">
        <f t="shared" si="97"/>
        <v>14</v>
      </c>
      <c r="BD47" s="536" t="s">
        <v>17</v>
      </c>
      <c r="BE47" s="620">
        <f t="shared" si="98"/>
        <v>2</v>
      </c>
      <c r="BF47" s="367" t="s">
        <v>265</v>
      </c>
      <c r="BG47" s="186" t="s">
        <v>329</v>
      </c>
    </row>
    <row r="48" spans="1:59" s="2" customFormat="1" ht="15.75" customHeight="1">
      <c r="A48" s="622" t="s">
        <v>394</v>
      </c>
      <c r="B48" s="532" t="s">
        <v>44</v>
      </c>
      <c r="C48" s="623" t="s">
        <v>95</v>
      </c>
      <c r="D48" s="544"/>
      <c r="E48" s="503" t="str">
        <f>IF(D48*14=0,"",D48*14)</f>
        <v/>
      </c>
      <c r="F48" s="535"/>
      <c r="G48" s="503" t="str">
        <f>IF(F48*14=0,"",F48*14)</f>
        <v/>
      </c>
      <c r="H48" s="536"/>
      <c r="I48" s="537"/>
      <c r="J48" s="534"/>
      <c r="K48" s="503" t="str">
        <f>IF(J48*14=0,"",J48*14)</f>
        <v/>
      </c>
      <c r="L48" s="535"/>
      <c r="M48" s="503" t="str">
        <f>IF(L48*14=0,"",L48*14)</f>
        <v/>
      </c>
      <c r="N48" s="536"/>
      <c r="O48" s="537"/>
      <c r="P48" s="534"/>
      <c r="Q48" s="503" t="str">
        <f>IF(P48*14=0,"",P48*14)</f>
        <v/>
      </c>
      <c r="R48" s="535"/>
      <c r="S48" s="503" t="str">
        <f>IF(R48*14=0,"",R48*14)</f>
        <v/>
      </c>
      <c r="T48" s="536"/>
      <c r="U48" s="537"/>
      <c r="V48" s="534"/>
      <c r="W48" s="503" t="str">
        <f>IF(V48*14=0,"",V48*14)</f>
        <v/>
      </c>
      <c r="X48" s="535"/>
      <c r="Y48" s="503" t="str">
        <f>IF(X48*14=0,"",X48*14)</f>
        <v/>
      </c>
      <c r="Z48" s="536"/>
      <c r="AA48" s="537"/>
      <c r="AB48" s="534"/>
      <c r="AC48" s="503" t="str">
        <f>IF(AB48*14=0,"",AB48*14)</f>
        <v/>
      </c>
      <c r="AD48" s="535"/>
      <c r="AE48" s="503" t="str">
        <f>IF(AD48*14=0,"",AD48*14)</f>
        <v/>
      </c>
      <c r="AF48" s="536"/>
      <c r="AG48" s="537"/>
      <c r="AH48" s="534"/>
      <c r="AI48" s="503" t="str">
        <f>IF(AH48*14=0,"",AH48*14)</f>
        <v/>
      </c>
      <c r="AJ48" s="535"/>
      <c r="AK48" s="503" t="str">
        <f>IF(AJ48*14=0,"",AJ48*14)</f>
        <v/>
      </c>
      <c r="AL48" s="536"/>
      <c r="AM48" s="537"/>
      <c r="AN48" s="534"/>
      <c r="AO48" s="503" t="str">
        <f>IF(AN48*14=0,"",AN48*14)</f>
        <v/>
      </c>
      <c r="AP48" s="535"/>
      <c r="AQ48" s="503" t="str">
        <f>IF(AP48*14=0,"",AP48*14)</f>
        <v/>
      </c>
      <c r="AR48" s="536"/>
      <c r="AS48" s="537"/>
      <c r="AT48" s="534">
        <v>1</v>
      </c>
      <c r="AU48" s="503">
        <f t="shared" si="92"/>
        <v>14</v>
      </c>
      <c r="AV48" s="535">
        <v>1</v>
      </c>
      <c r="AW48" s="503">
        <f t="shared" si="93"/>
        <v>14</v>
      </c>
      <c r="AX48" s="536"/>
      <c r="AY48" s="537" t="s">
        <v>117</v>
      </c>
      <c r="AZ48" s="616">
        <f t="shared" si="94"/>
        <v>1</v>
      </c>
      <c r="BA48" s="503">
        <f t="shared" si="95"/>
        <v>14</v>
      </c>
      <c r="BB48" s="603">
        <f t="shared" si="96"/>
        <v>1</v>
      </c>
      <c r="BC48" s="503">
        <f t="shared" si="97"/>
        <v>14</v>
      </c>
      <c r="BD48" s="536" t="s">
        <v>17</v>
      </c>
      <c r="BE48" s="620">
        <f t="shared" si="98"/>
        <v>2</v>
      </c>
      <c r="BF48" s="367" t="s">
        <v>265</v>
      </c>
      <c r="BG48" s="186" t="s">
        <v>429</v>
      </c>
    </row>
    <row r="49" spans="1:59" s="33" customFormat="1" ht="15.75" customHeight="1">
      <c r="A49" s="624" t="s">
        <v>455</v>
      </c>
      <c r="B49" s="532" t="s">
        <v>44</v>
      </c>
      <c r="C49" s="625" t="s">
        <v>513</v>
      </c>
      <c r="D49" s="544"/>
      <c r="E49" s="503"/>
      <c r="F49" s="544"/>
      <c r="G49" s="503"/>
      <c r="H49" s="536"/>
      <c r="I49" s="626"/>
      <c r="J49" s="534"/>
      <c r="K49" s="503"/>
      <c r="L49" s="544"/>
      <c r="M49" s="503"/>
      <c r="N49" s="536"/>
      <c r="O49" s="627"/>
      <c r="P49" s="544"/>
      <c r="Q49" s="503"/>
      <c r="R49" s="544"/>
      <c r="S49" s="503"/>
      <c r="T49" s="536"/>
      <c r="U49" s="626"/>
      <c r="V49" s="534"/>
      <c r="W49" s="503"/>
      <c r="X49" s="544"/>
      <c r="Y49" s="503"/>
      <c r="Z49" s="536"/>
      <c r="AA49" s="627"/>
      <c r="AB49" s="544"/>
      <c r="AC49" s="503"/>
      <c r="AD49" s="544"/>
      <c r="AE49" s="503"/>
      <c r="AF49" s="536"/>
      <c r="AG49" s="626"/>
      <c r="AH49" s="534"/>
      <c r="AI49" s="503"/>
      <c r="AJ49" s="544"/>
      <c r="AK49" s="503"/>
      <c r="AL49" s="536"/>
      <c r="AM49" s="627"/>
      <c r="AN49" s="534"/>
      <c r="AO49" s="503"/>
      <c r="AP49" s="535"/>
      <c r="AQ49" s="503"/>
      <c r="AR49" s="536"/>
      <c r="AS49" s="537"/>
      <c r="AT49" s="544"/>
      <c r="AU49" s="503" t="str">
        <f t="shared" si="92"/>
        <v/>
      </c>
      <c r="AV49" s="535">
        <v>16</v>
      </c>
      <c r="AW49" s="503">
        <v>240</v>
      </c>
      <c r="AX49" s="536" t="s">
        <v>17</v>
      </c>
      <c r="AY49" s="537" t="s">
        <v>164</v>
      </c>
      <c r="AZ49" s="616" t="str">
        <f t="shared" ref="AZ49:AZ50" si="99">IF(D49+J49+P49+V49+AB49+AH49+AN49+AT49=0,"",D49+J49+P49+V49+AB49+AH49+AN49+AT49)</f>
        <v/>
      </c>
      <c r="BA49" s="503" t="str">
        <f t="shared" ref="BA49:BA50" si="100">IF((D49+J49+P49+V49+AB49+AH49+AN49+AT49)*14=0,"",(D49+J49+P49+V49+AB49+AH49+AN49+AT49)*14)</f>
        <v/>
      </c>
      <c r="BB49" s="603">
        <f t="shared" ref="BB49:BB50" si="101">IF(F49+L49+R49+X49+AD49+AJ49+AP49+AV49=0,"",F49+L49+R49+X49+AD49+AJ49+AP49+AV49)</f>
        <v>16</v>
      </c>
      <c r="BC49" s="503">
        <f>IF((L49+F49+R49+X49+AD49+AJ49+AP49+AV49)*15=0,"",(L49+F49+R49+X49+AD49+AJ49+AP49+AV49)*15)</f>
        <v>240</v>
      </c>
      <c r="BD49" s="536" t="s">
        <v>17</v>
      </c>
      <c r="BE49" s="620">
        <f t="shared" ref="BE49:BE50" si="102">IF(D49+F49+L49+J49+P49+R49+V49+X49+AB49+AD49+AH49+AJ49+AN49+AP49+AT49+AV49=0,"",D49+F49+L49+J49+P49+R49+V49+X49+AB49+AD49+AH49+AJ49+AN49+AP49+AT49+AV49)</f>
        <v>16</v>
      </c>
      <c r="BF49" s="367" t="s">
        <v>265</v>
      </c>
      <c r="BG49" s="185" t="s">
        <v>434</v>
      </c>
    </row>
    <row r="50" spans="1:59" s="33" customFormat="1" ht="15.75" customHeight="1" thickBot="1">
      <c r="A50" s="622" t="s">
        <v>395</v>
      </c>
      <c r="B50" s="532" t="s">
        <v>31</v>
      </c>
      <c r="C50" s="526" t="s">
        <v>254</v>
      </c>
      <c r="D50" s="502"/>
      <c r="E50" s="503" t="str">
        <f>IF(D50*14=0,"",D50*14)</f>
        <v/>
      </c>
      <c r="F50" s="502"/>
      <c r="G50" s="503" t="str">
        <f>IF(F50*14=0,"",F50*14)</f>
        <v/>
      </c>
      <c r="H50" s="536"/>
      <c r="I50" s="504"/>
      <c r="J50" s="505"/>
      <c r="K50" s="503" t="str">
        <f>IF(J50*14=0,"",J50*14)</f>
        <v/>
      </c>
      <c r="L50" s="506"/>
      <c r="M50" s="503" t="str">
        <f>IF(L50*14=0,"",L50*14)</f>
        <v/>
      </c>
      <c r="N50" s="536"/>
      <c r="O50" s="507"/>
      <c r="P50" s="506"/>
      <c r="Q50" s="503" t="str">
        <f>IF(P50*14=0,"",P50*14)</f>
        <v/>
      </c>
      <c r="R50" s="506"/>
      <c r="S50" s="503" t="str">
        <f>IF(R50*14=0,"",R50*14)</f>
        <v/>
      </c>
      <c r="T50" s="536"/>
      <c r="U50" s="508"/>
      <c r="V50" s="505"/>
      <c r="W50" s="503" t="str">
        <f>IF(V50*14=0,"",V50*14)</f>
        <v/>
      </c>
      <c r="X50" s="506"/>
      <c r="Y50" s="503" t="str">
        <f>IF(X50*14=0,"",X50*14)</f>
        <v/>
      </c>
      <c r="Z50" s="536"/>
      <c r="AA50" s="507"/>
      <c r="AB50" s="506"/>
      <c r="AC50" s="503" t="str">
        <f>IF(AB50*14=0,"",AB50*14)</f>
        <v/>
      </c>
      <c r="AD50" s="506"/>
      <c r="AE50" s="503" t="str">
        <f>IF(AD50*14=0,"",AD50*14)</f>
        <v/>
      </c>
      <c r="AF50" s="536"/>
      <c r="AG50" s="508"/>
      <c r="AH50" s="505"/>
      <c r="AI50" s="503" t="str">
        <f>IF(AH50*14=0,"",AH50*14)</f>
        <v/>
      </c>
      <c r="AJ50" s="506"/>
      <c r="AK50" s="503" t="str">
        <f>IF(AJ50*14=0,"",AJ50*14)</f>
        <v/>
      </c>
      <c r="AL50" s="536"/>
      <c r="AM50" s="507"/>
      <c r="AN50" s="505"/>
      <c r="AO50" s="503" t="str">
        <f>IF(AN50*14=0,"",AN50*14)</f>
        <v/>
      </c>
      <c r="AP50" s="509"/>
      <c r="AQ50" s="503" t="str">
        <f>IF(AP50*14=0,"",AP50*14)</f>
        <v/>
      </c>
      <c r="AR50" s="536"/>
      <c r="AS50" s="510"/>
      <c r="AT50" s="506"/>
      <c r="AU50" s="503" t="str">
        <f t="shared" si="92"/>
        <v/>
      </c>
      <c r="AV50" s="506"/>
      <c r="AW50" s="503" t="str">
        <f t="shared" si="93"/>
        <v/>
      </c>
      <c r="AX50" s="536"/>
      <c r="AY50" s="506" t="s">
        <v>143</v>
      </c>
      <c r="AZ50" s="616" t="str">
        <f t="shared" si="99"/>
        <v/>
      </c>
      <c r="BA50" s="503" t="str">
        <f t="shared" si="100"/>
        <v/>
      </c>
      <c r="BB50" s="603" t="str">
        <f t="shared" si="101"/>
        <v/>
      </c>
      <c r="BC50" s="503" t="str">
        <f t="shared" ref="BC50" si="103">IF((L50+F50+R50+X50+AD50+AJ50+AP50+AV50)*14=0,"",(L50+F50+R50+X50+AD50+AJ50+AP50+AV50)*14)</f>
        <v/>
      </c>
      <c r="BD50" s="536" t="s">
        <v>17</v>
      </c>
      <c r="BE50" s="620" t="str">
        <f t="shared" si="102"/>
        <v/>
      </c>
      <c r="BF50" s="46"/>
      <c r="BG50" s="46"/>
    </row>
    <row r="51" spans="1:59" ht="15.75" customHeight="1" thickBot="1">
      <c r="A51" s="60"/>
      <c r="B51" s="61"/>
      <c r="C51" s="116" t="s">
        <v>18</v>
      </c>
      <c r="D51" s="62">
        <f>SUM(D45:D50)</f>
        <v>0</v>
      </c>
      <c r="E51" s="63" t="str">
        <f>IF(D51*14=0,"",D51*14)</f>
        <v/>
      </c>
      <c r="F51" s="64">
        <f>SUM(F45:F50)</f>
        <v>0</v>
      </c>
      <c r="G51" s="63" t="str">
        <f>IF(F51*14=0,"",F51*14)</f>
        <v/>
      </c>
      <c r="H51" s="65" t="s">
        <v>17</v>
      </c>
      <c r="I51" s="66" t="s">
        <v>17</v>
      </c>
      <c r="J51" s="62">
        <f>SUM(J45:J50)</f>
        <v>0</v>
      </c>
      <c r="K51" s="63" t="str">
        <f>IF(J51*14=0,"",J51*14)</f>
        <v/>
      </c>
      <c r="L51" s="64">
        <f>SUM(L45:L50)</f>
        <v>0</v>
      </c>
      <c r="M51" s="63" t="str">
        <f>IF(L51*14=0,"",L51*14)</f>
        <v/>
      </c>
      <c r="N51" s="65" t="s">
        <v>17</v>
      </c>
      <c r="O51" s="66" t="s">
        <v>17</v>
      </c>
      <c r="P51" s="62">
        <f>SUM(P45:P50)</f>
        <v>0</v>
      </c>
      <c r="Q51" s="63" t="str">
        <f>IF(P51*14=0,"",P51*14)</f>
        <v/>
      </c>
      <c r="R51" s="64">
        <f>SUM(R45:R50)</f>
        <v>0</v>
      </c>
      <c r="S51" s="63" t="str">
        <f>IF(R51*14=0,"",R51*14)</f>
        <v/>
      </c>
      <c r="T51" s="67" t="s">
        <v>17</v>
      </c>
      <c r="U51" s="66" t="s">
        <v>17</v>
      </c>
      <c r="V51" s="62">
        <f>SUM(V45:V50)</f>
        <v>0</v>
      </c>
      <c r="W51" s="63" t="str">
        <f>IF(V51*14=0,"",V51*14)</f>
        <v/>
      </c>
      <c r="X51" s="64">
        <f>SUM(X45:X50)</f>
        <v>0</v>
      </c>
      <c r="Y51" s="63" t="str">
        <f>IF(X51*14=0,"",X51*14)</f>
        <v/>
      </c>
      <c r="Z51" s="65" t="s">
        <v>17</v>
      </c>
      <c r="AA51" s="66" t="s">
        <v>17</v>
      </c>
      <c r="AB51" s="62">
        <f>SUM(AB45:AB50)</f>
        <v>1</v>
      </c>
      <c r="AC51" s="63">
        <f>IF(AB51*14=0,"",AB51*14)</f>
        <v>14</v>
      </c>
      <c r="AD51" s="64">
        <f>SUM(AD45:AD50)</f>
        <v>1</v>
      </c>
      <c r="AE51" s="63">
        <f>IF(AD51*14=0,"",AD51*14)</f>
        <v>14</v>
      </c>
      <c r="AF51" s="65" t="s">
        <v>17</v>
      </c>
      <c r="AG51" s="66" t="s">
        <v>17</v>
      </c>
      <c r="AH51" s="62">
        <f>SUM(AH45:AH50)</f>
        <v>1</v>
      </c>
      <c r="AI51" s="63">
        <f>IF(AH51*14=0,"",AH51*14)</f>
        <v>14</v>
      </c>
      <c r="AJ51" s="64">
        <f>SUM(AJ45:AJ50)</f>
        <v>1</v>
      </c>
      <c r="AK51" s="63">
        <f>IF(AJ51*14=0,"",AJ51*14)</f>
        <v>14</v>
      </c>
      <c r="AL51" s="65" t="s">
        <v>17</v>
      </c>
      <c r="AM51" s="66" t="s">
        <v>17</v>
      </c>
      <c r="AN51" s="62">
        <f>SUM(AN45:AN50)</f>
        <v>1</v>
      </c>
      <c r="AO51" s="63">
        <f>IF(AN51*14=0,"",AN51*14)</f>
        <v>14</v>
      </c>
      <c r="AP51" s="64">
        <f>SUM(AP45:AP50)</f>
        <v>1</v>
      </c>
      <c r="AQ51" s="63">
        <f>IF(AP51*14=0,"",AP51*14)</f>
        <v>14</v>
      </c>
      <c r="AR51" s="67" t="s">
        <v>17</v>
      </c>
      <c r="AS51" s="66" t="s">
        <v>17</v>
      </c>
      <c r="AT51" s="62">
        <f>SUM(AT45:AT50)</f>
        <v>1</v>
      </c>
      <c r="AU51" s="63">
        <f>IF(AT51*14=0,"",AT51*14)</f>
        <v>14</v>
      </c>
      <c r="AV51" s="64">
        <f>SUM(AV45:AV50)</f>
        <v>17</v>
      </c>
      <c r="AW51" s="63">
        <f>IF(AV51*15=0,"",AV51*15)</f>
        <v>255</v>
      </c>
      <c r="AX51" s="65" t="s">
        <v>17</v>
      </c>
      <c r="AY51" s="117" t="s">
        <v>17</v>
      </c>
      <c r="AZ51" s="68">
        <f>IF(D51+J51+P51+V51+AB51+AH51+AN51+AT51=0,"",D51+J51+P51+V51+AB51+AH51+AN51+AT51)</f>
        <v>4</v>
      </c>
      <c r="BA51" s="125">
        <f>IF((P51+V51+AB51+AH51+AN51+AT51)*14=0,"",(P51+V51+AB51+AH51+AN51+AT51)*14)</f>
        <v>56</v>
      </c>
      <c r="BB51" s="195">
        <f>SUM(BB45:BB50)</f>
        <v>20</v>
      </c>
      <c r="BC51" s="125">
        <f>SUM(BC45:BC49)</f>
        <v>296</v>
      </c>
      <c r="BD51" s="65" t="s">
        <v>17</v>
      </c>
      <c r="BE51" s="69" t="s">
        <v>40</v>
      </c>
      <c r="BF51" s="46"/>
      <c r="BG51" s="46"/>
    </row>
    <row r="52" spans="1:59" ht="15.75" customHeight="1" thickBot="1">
      <c r="A52" s="60"/>
      <c r="B52" s="61"/>
      <c r="C52" s="135" t="s">
        <v>42</v>
      </c>
      <c r="D52" s="62">
        <f>D43+D51</f>
        <v>18</v>
      </c>
      <c r="E52" s="63">
        <f>IF(D52*14=0,"",D52*14)</f>
        <v>252</v>
      </c>
      <c r="F52" s="64">
        <f>F43+F51</f>
        <v>15</v>
      </c>
      <c r="G52" s="63">
        <f>IF(F52*14=0,"",F52*14)</f>
        <v>210</v>
      </c>
      <c r="H52" s="65" t="s">
        <v>17</v>
      </c>
      <c r="I52" s="66" t="s">
        <v>17</v>
      </c>
      <c r="J52" s="62">
        <f>J43+J51</f>
        <v>17</v>
      </c>
      <c r="K52" s="63">
        <f>IF(J52*14=0,"",J52*14)</f>
        <v>238</v>
      </c>
      <c r="L52" s="64">
        <f>L43+L51</f>
        <v>19</v>
      </c>
      <c r="M52" s="63">
        <f>IF(L52*14=0,"",L52*14)</f>
        <v>266</v>
      </c>
      <c r="N52" s="65" t="s">
        <v>17</v>
      </c>
      <c r="O52" s="66" t="s">
        <v>17</v>
      </c>
      <c r="P52" s="62">
        <f>P43+P51</f>
        <v>13</v>
      </c>
      <c r="Q52" s="63">
        <f>IF(P52*14=0,"",P52*14)</f>
        <v>182</v>
      </c>
      <c r="R52" s="64">
        <f>R43+R51</f>
        <v>21</v>
      </c>
      <c r="S52" s="63">
        <f>IF(R52*14=0,"",R52*14)</f>
        <v>294</v>
      </c>
      <c r="T52" s="67" t="s">
        <v>17</v>
      </c>
      <c r="U52" s="66" t="s">
        <v>17</v>
      </c>
      <c r="V52" s="62">
        <f>V43+V51</f>
        <v>22</v>
      </c>
      <c r="W52" s="63">
        <f>IF(V52*14=0,"",V52*14)</f>
        <v>308</v>
      </c>
      <c r="X52" s="64">
        <f>X43+X51</f>
        <v>12</v>
      </c>
      <c r="Y52" s="63">
        <f>IF(X52*14=0,"",X52*14)</f>
        <v>168</v>
      </c>
      <c r="Z52" s="65" t="s">
        <v>17</v>
      </c>
      <c r="AA52" s="66" t="s">
        <v>17</v>
      </c>
      <c r="AB52" s="62">
        <f>AB43+AB51</f>
        <v>11</v>
      </c>
      <c r="AC52" s="63">
        <f>IF(AB52*14=0,"",AB52*14)</f>
        <v>154</v>
      </c>
      <c r="AD52" s="64">
        <f>AD43+AD51</f>
        <v>23</v>
      </c>
      <c r="AE52" s="63">
        <f>IF(AD52*14=0,"",AD52*14)</f>
        <v>322</v>
      </c>
      <c r="AF52" s="65" t="s">
        <v>17</v>
      </c>
      <c r="AG52" s="66" t="s">
        <v>17</v>
      </c>
      <c r="AH52" s="62">
        <f>AH43+AH51</f>
        <v>12</v>
      </c>
      <c r="AI52" s="63">
        <f>IF(AH52*14=0,"",AH52*14)</f>
        <v>168</v>
      </c>
      <c r="AJ52" s="64">
        <f>AJ43+AJ51</f>
        <v>22</v>
      </c>
      <c r="AK52" s="63">
        <f>IF(AJ52*14=0,"",AJ52*14)</f>
        <v>308</v>
      </c>
      <c r="AL52" s="65" t="s">
        <v>17</v>
      </c>
      <c r="AM52" s="66" t="s">
        <v>17</v>
      </c>
      <c r="AN52" s="62">
        <f>AN43+AN51</f>
        <v>14</v>
      </c>
      <c r="AO52" s="63">
        <f>IF(AN52*14=0,"",AN52*14)</f>
        <v>196</v>
      </c>
      <c r="AP52" s="64">
        <f>AP43+AP51</f>
        <v>20</v>
      </c>
      <c r="AQ52" s="63">
        <f>IF(AP52*14=0,"",AP52*14)</f>
        <v>280</v>
      </c>
      <c r="AR52" s="67" t="s">
        <v>17</v>
      </c>
      <c r="AS52" s="66" t="s">
        <v>17</v>
      </c>
      <c r="AT52" s="62">
        <f>AT43+AT51</f>
        <v>6</v>
      </c>
      <c r="AU52" s="63">
        <f>IF(AT52*14=0,"",AT52*14)</f>
        <v>84</v>
      </c>
      <c r="AV52" s="64">
        <f>AV43+AV51</f>
        <v>28</v>
      </c>
      <c r="AW52" s="63">
        <f>IF(AV52*15=0,"",AV52*15)</f>
        <v>420</v>
      </c>
      <c r="AX52" s="65" t="s">
        <v>17</v>
      </c>
      <c r="AY52" s="117" t="s">
        <v>17</v>
      </c>
      <c r="AZ52" s="68">
        <f>IF(D52+J52+P52+V52+AB52+AN52+AT52+AH52=0,"",D52+J52+P52+V52+AB52+AN52+AT52+AH52)</f>
        <v>113</v>
      </c>
      <c r="BA52" s="125">
        <f>IF((D52+J52+P52+V52+AB52+AH52+AN52+AT52)*14=0,"",(D52+J52+P52+V52+AB52+AH52+AN52+AT52)*14)</f>
        <v>1582</v>
      </c>
      <c r="BB52" s="126">
        <f>IF(F52+L52+R52+X52+AD52+AP52+AV52+AJ52=0,"",F52+L52+R52+X52+AD52+AP52+AV52+AJ52)</f>
        <v>160</v>
      </c>
      <c r="BC52" s="90">
        <f t="shared" si="91"/>
        <v>2240</v>
      </c>
      <c r="BD52" s="65" t="s">
        <v>17</v>
      </c>
      <c r="BE52" s="69" t="s">
        <v>40</v>
      </c>
      <c r="BF52" s="46"/>
      <c r="BG52" s="46"/>
    </row>
    <row r="53" spans="1:59" s="37" customFormat="1" ht="15.75" customHeight="1">
      <c r="A53" s="57"/>
      <c r="B53" s="628"/>
      <c r="C53" s="629"/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740"/>
      <c r="Y53" s="740"/>
      <c r="Z53" s="740"/>
      <c r="AA53" s="740"/>
      <c r="AB53" s="740"/>
      <c r="AC53" s="740"/>
      <c r="AD53" s="740"/>
      <c r="AE53" s="740"/>
      <c r="AF53" s="740"/>
      <c r="AG53" s="740"/>
      <c r="AH53" s="740"/>
      <c r="AI53" s="740"/>
      <c r="AJ53" s="740"/>
      <c r="AK53" s="740"/>
      <c r="AL53" s="740"/>
      <c r="AM53" s="740"/>
      <c r="AN53" s="740"/>
      <c r="AO53" s="740"/>
      <c r="AP53" s="740"/>
      <c r="AQ53" s="740"/>
      <c r="AR53" s="740"/>
      <c r="AS53" s="740"/>
      <c r="AT53" s="740"/>
      <c r="AU53" s="740"/>
      <c r="AV53" s="740"/>
      <c r="AW53" s="740"/>
      <c r="AX53" s="740"/>
      <c r="AY53" s="740"/>
      <c r="AZ53" s="741"/>
      <c r="BA53" s="741"/>
      <c r="BB53" s="741"/>
      <c r="BC53" s="741"/>
      <c r="BD53" s="741"/>
      <c r="BE53" s="742"/>
      <c r="BF53" s="46"/>
      <c r="BG53" s="46"/>
    </row>
    <row r="54" spans="1:59" s="37" customFormat="1" ht="13.7" customHeight="1">
      <c r="A54" s="406"/>
      <c r="B54" s="630" t="s">
        <v>15</v>
      </c>
      <c r="C54" s="631" t="s">
        <v>20</v>
      </c>
      <c r="D54" s="632"/>
      <c r="E54" s="633"/>
      <c r="F54" s="633"/>
      <c r="G54" s="633"/>
      <c r="H54" s="634"/>
      <c r="I54" s="635"/>
      <c r="J54" s="636"/>
      <c r="K54" s="633"/>
      <c r="L54" s="633"/>
      <c r="M54" s="633"/>
      <c r="N54" s="634"/>
      <c r="O54" s="635"/>
      <c r="P54" s="637"/>
      <c r="Q54" s="633"/>
      <c r="R54" s="633"/>
      <c r="S54" s="633"/>
      <c r="T54" s="634"/>
      <c r="U54" s="634"/>
      <c r="V54" s="637"/>
      <c r="W54" s="633"/>
      <c r="X54" s="633"/>
      <c r="Y54" s="633"/>
      <c r="Z54" s="634"/>
      <c r="AA54" s="635"/>
      <c r="AB54" s="636"/>
      <c r="AC54" s="633"/>
      <c r="AD54" s="633"/>
      <c r="AE54" s="633"/>
      <c r="AF54" s="634"/>
      <c r="AG54" s="634"/>
      <c r="AH54" s="634"/>
      <c r="AI54" s="535"/>
      <c r="AJ54" s="535"/>
      <c r="AK54" s="535"/>
      <c r="AL54" s="535"/>
      <c r="AM54" s="537"/>
      <c r="AN54" s="636"/>
      <c r="AO54" s="633"/>
      <c r="AP54" s="633"/>
      <c r="AQ54" s="633"/>
      <c r="AR54" s="634"/>
      <c r="AS54" s="635"/>
      <c r="AT54" s="636"/>
      <c r="AU54" s="633"/>
      <c r="AV54" s="633"/>
      <c r="AW54" s="535"/>
      <c r="AX54" s="638"/>
      <c r="AY54" s="639"/>
      <c r="AZ54" s="71"/>
      <c r="BA54" s="640"/>
      <c r="BB54" s="640"/>
      <c r="BC54" s="640"/>
      <c r="BD54" s="640"/>
      <c r="BE54" s="641"/>
      <c r="BF54" s="46"/>
      <c r="BG54" s="46"/>
    </row>
    <row r="55" spans="1:59" s="37" customFormat="1" ht="13.7" customHeight="1">
      <c r="A55" s="78"/>
      <c r="B55" s="642" t="s">
        <v>15</v>
      </c>
      <c r="C55" s="643" t="s">
        <v>21</v>
      </c>
      <c r="D55" s="644"/>
      <c r="E55" s="633"/>
      <c r="F55" s="633"/>
      <c r="G55" s="633"/>
      <c r="H55" s="634"/>
      <c r="I55" s="645"/>
      <c r="J55" s="636"/>
      <c r="K55" s="633"/>
      <c r="L55" s="633"/>
      <c r="M55" s="633"/>
      <c r="N55" s="634"/>
      <c r="O55" s="645"/>
      <c r="P55" s="637"/>
      <c r="Q55" s="633"/>
      <c r="R55" s="633"/>
      <c r="S55" s="633"/>
      <c r="T55" s="634"/>
      <c r="U55" s="634"/>
      <c r="V55" s="637"/>
      <c r="W55" s="633"/>
      <c r="X55" s="633"/>
      <c r="Y55" s="633"/>
      <c r="Z55" s="634"/>
      <c r="AA55" s="645"/>
      <c r="AB55" s="636"/>
      <c r="AC55" s="633"/>
      <c r="AD55" s="633"/>
      <c r="AE55" s="633"/>
      <c r="AF55" s="634"/>
      <c r="AG55" s="634"/>
      <c r="AH55" s="634"/>
      <c r="AI55" s="535"/>
      <c r="AJ55" s="646"/>
      <c r="AK55" s="535"/>
      <c r="AL55" s="638"/>
      <c r="AM55" s="647"/>
      <c r="AN55" s="636"/>
      <c r="AO55" s="633"/>
      <c r="AP55" s="633"/>
      <c r="AQ55" s="633"/>
      <c r="AR55" s="634"/>
      <c r="AS55" s="645"/>
      <c r="AT55" s="636"/>
      <c r="AU55" s="633"/>
      <c r="AV55" s="633"/>
      <c r="AW55" s="535"/>
      <c r="AX55" s="638"/>
      <c r="AY55" s="639"/>
      <c r="AZ55" s="71"/>
      <c r="BA55" s="640"/>
      <c r="BB55" s="640"/>
      <c r="BC55" s="640"/>
      <c r="BD55" s="640"/>
      <c r="BE55" s="641"/>
      <c r="BF55" s="46"/>
      <c r="BG55" s="46"/>
    </row>
    <row r="56" spans="1:59" s="37" customFormat="1" ht="13.7" customHeight="1">
      <c r="A56" s="78"/>
      <c r="B56" s="642" t="s">
        <v>15</v>
      </c>
      <c r="C56" s="643" t="s">
        <v>30</v>
      </c>
      <c r="D56" s="644"/>
      <c r="E56" s="633"/>
      <c r="F56" s="633"/>
      <c r="G56" s="633"/>
      <c r="H56" s="634"/>
      <c r="I56" s="645"/>
      <c r="J56" s="636"/>
      <c r="K56" s="633"/>
      <c r="L56" s="633"/>
      <c r="M56" s="633"/>
      <c r="N56" s="634"/>
      <c r="O56" s="645"/>
      <c r="P56" s="637"/>
      <c r="Q56" s="633"/>
      <c r="R56" s="633"/>
      <c r="S56" s="633"/>
      <c r="T56" s="634"/>
      <c r="U56" s="634"/>
      <c r="V56" s="637"/>
      <c r="W56" s="633"/>
      <c r="X56" s="633"/>
      <c r="Y56" s="633"/>
      <c r="Z56" s="634"/>
      <c r="AA56" s="645"/>
      <c r="AB56" s="636"/>
      <c r="AC56" s="633"/>
      <c r="AD56" s="633"/>
      <c r="AE56" s="633"/>
      <c r="AF56" s="634"/>
      <c r="AG56" s="634"/>
      <c r="AH56" s="634"/>
      <c r="AI56" s="96"/>
      <c r="AJ56" s="96"/>
      <c r="AK56" s="648"/>
      <c r="AL56" s="649"/>
      <c r="AM56" s="650"/>
      <c r="AN56" s="636"/>
      <c r="AO56" s="633"/>
      <c r="AP56" s="633"/>
      <c r="AQ56" s="633"/>
      <c r="AR56" s="634"/>
      <c r="AS56" s="645"/>
      <c r="AT56" s="636"/>
      <c r="AU56" s="633"/>
      <c r="AV56" s="633"/>
      <c r="AW56" s="535"/>
      <c r="AX56" s="638"/>
      <c r="AY56" s="639"/>
      <c r="AZ56" s="71"/>
      <c r="BA56" s="640"/>
      <c r="BB56" s="640"/>
      <c r="BC56" s="640"/>
      <c r="BD56" s="640"/>
      <c r="BE56" s="641"/>
      <c r="BF56" s="46"/>
      <c r="BG56" s="46"/>
    </row>
    <row r="57" spans="1:59" s="37" customFormat="1" ht="15.75" customHeight="1">
      <c r="A57" s="743"/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4"/>
      <c r="AA57" s="745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2"/>
      <c r="AX57" s="652"/>
      <c r="AY57" s="652"/>
      <c r="AZ57" s="653"/>
      <c r="BA57" s="654"/>
      <c r="BB57" s="654"/>
      <c r="BC57" s="654"/>
      <c r="BD57" s="654"/>
      <c r="BE57" s="655"/>
      <c r="BF57" s="46"/>
      <c r="BG57" s="46"/>
    </row>
    <row r="58" spans="1:59" s="37" customFormat="1" ht="15.75" customHeight="1">
      <c r="A58" s="746" t="s">
        <v>22</v>
      </c>
      <c r="B58" s="747"/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656"/>
      <c r="AM58" s="656"/>
      <c r="AN58" s="656"/>
      <c r="AO58" s="656"/>
      <c r="AP58" s="656"/>
      <c r="AQ58" s="656"/>
      <c r="AR58" s="656"/>
      <c r="AS58" s="656"/>
      <c r="AT58" s="656"/>
      <c r="AU58" s="656"/>
      <c r="AV58" s="656"/>
      <c r="AW58" s="656"/>
      <c r="AX58" s="656"/>
      <c r="AY58" s="656"/>
      <c r="AZ58" s="653"/>
      <c r="BA58" s="654"/>
      <c r="BB58" s="654"/>
      <c r="BC58" s="654"/>
      <c r="BD58" s="654"/>
      <c r="BE58" s="655"/>
      <c r="BF58" s="46"/>
      <c r="BG58" s="46"/>
    </row>
    <row r="59" spans="1:59" s="37" customFormat="1" ht="15.75" customHeight="1">
      <c r="A59" s="414"/>
      <c r="B59" s="657"/>
      <c r="C59" s="658" t="s">
        <v>23</v>
      </c>
      <c r="D59" s="590"/>
      <c r="E59" s="588"/>
      <c r="F59" s="588"/>
      <c r="G59" s="588"/>
      <c r="H59" s="512"/>
      <c r="I59" s="589" t="str">
        <f>IF(COUNTIF(I12:I56,"A")=0,"",COUNTIF(I12:I56,"A"))</f>
        <v/>
      </c>
      <c r="J59" s="590"/>
      <c r="K59" s="588"/>
      <c r="L59" s="588"/>
      <c r="M59" s="588"/>
      <c r="N59" s="512"/>
      <c r="O59" s="589" t="str">
        <f>IF(COUNTIF(O12:O56,"A")=0,"",COUNTIF(O12:O56,"A"))</f>
        <v/>
      </c>
      <c r="P59" s="590"/>
      <c r="Q59" s="588"/>
      <c r="R59" s="588"/>
      <c r="S59" s="588"/>
      <c r="T59" s="512"/>
      <c r="U59" s="589" t="str">
        <f>IF(COUNTIF(U12:U56,"A")=0,"",COUNTIF(U12:U56,"A"))</f>
        <v/>
      </c>
      <c r="V59" s="590"/>
      <c r="W59" s="588"/>
      <c r="X59" s="588"/>
      <c r="Y59" s="588"/>
      <c r="Z59" s="512"/>
      <c r="AA59" s="589" t="str">
        <f>IF(COUNTIF(AA12:AA56,"A")=0,"",COUNTIF(AA12:AA56,"A"))</f>
        <v/>
      </c>
      <c r="AB59" s="590"/>
      <c r="AC59" s="588"/>
      <c r="AD59" s="588"/>
      <c r="AE59" s="588"/>
      <c r="AF59" s="512"/>
      <c r="AG59" s="589" t="str">
        <f>IF(COUNTIF(AG12:AG56,"A")=0,"",COUNTIF(AG12:AG56,"A"))</f>
        <v/>
      </c>
      <c r="AH59" s="590"/>
      <c r="AI59" s="588"/>
      <c r="AJ59" s="588"/>
      <c r="AK59" s="588"/>
      <c r="AL59" s="512"/>
      <c r="AM59" s="589" t="str">
        <f>IF(COUNTIF(AM12:AM56,"A")=0,"",COUNTIF(AM12:AM56,"A"))</f>
        <v/>
      </c>
      <c r="AN59" s="590"/>
      <c r="AO59" s="588"/>
      <c r="AP59" s="588"/>
      <c r="AQ59" s="588"/>
      <c r="AR59" s="512"/>
      <c r="AS59" s="589" t="str">
        <f>IF(COUNTIF(AS12:AS56,"A")=0,"",COUNTIF(AS12:AS56,"A"))</f>
        <v/>
      </c>
      <c r="AT59" s="590"/>
      <c r="AU59" s="588"/>
      <c r="AV59" s="588"/>
      <c r="AW59" s="588"/>
      <c r="AX59" s="512"/>
      <c r="AY59" s="589" t="str">
        <f>IF(COUNTIF(AY12:AY56,"A")=0,"",COUNTIF(AY12:AY56,"A"))</f>
        <v/>
      </c>
      <c r="AZ59" s="591"/>
      <c r="BA59" s="588"/>
      <c r="BB59" s="588"/>
      <c r="BC59" s="588"/>
      <c r="BD59" s="512"/>
      <c r="BE59" s="659" t="str">
        <f t="shared" ref="BE59:BE71" si="104">IF(SUM(I59:AY59)=0,"",SUM(I59:AY59))</f>
        <v/>
      </c>
      <c r="BF59" s="46"/>
      <c r="BG59" s="46"/>
    </row>
    <row r="60" spans="1:59" s="37" customFormat="1" ht="15.75" customHeight="1">
      <c r="A60" s="414"/>
      <c r="B60" s="657"/>
      <c r="C60" s="658" t="s">
        <v>24</v>
      </c>
      <c r="D60" s="590"/>
      <c r="E60" s="588"/>
      <c r="F60" s="588"/>
      <c r="G60" s="588"/>
      <c r="H60" s="512"/>
      <c r="I60" s="589" t="str">
        <f>IF(COUNTIF(I12:I56,"B")=0,"",COUNTIF(I12:I56,"B"))</f>
        <v/>
      </c>
      <c r="J60" s="590"/>
      <c r="K60" s="588"/>
      <c r="L60" s="588"/>
      <c r="M60" s="588"/>
      <c r="N60" s="512"/>
      <c r="O60" s="589" t="str">
        <f>IF(COUNTIF(O12:O56,"B")=0,"",COUNTIF(O12:O56,"B"))</f>
        <v/>
      </c>
      <c r="P60" s="590"/>
      <c r="Q60" s="588"/>
      <c r="R60" s="588"/>
      <c r="S60" s="588"/>
      <c r="T60" s="512"/>
      <c r="U60" s="589" t="str">
        <f>IF(COUNTIF(U12:U56,"B")=0,"",COUNTIF(U12:U56,"B"))</f>
        <v/>
      </c>
      <c r="V60" s="590"/>
      <c r="W60" s="588"/>
      <c r="X60" s="588"/>
      <c r="Y60" s="588"/>
      <c r="Z60" s="512"/>
      <c r="AA60" s="589">
        <f>IF(COUNTIF(AA12:AA56,"B")=0,"",COUNTIF(AA12:AA56,"B"))</f>
        <v>1</v>
      </c>
      <c r="AB60" s="590"/>
      <c r="AC60" s="588"/>
      <c r="AD60" s="588"/>
      <c r="AE60" s="588"/>
      <c r="AF60" s="512"/>
      <c r="AG60" s="589" t="str">
        <f>IF(COUNTIF(AG12:AG56,"B")=0,"",COUNTIF(AG12:AG56,"B"))</f>
        <v/>
      </c>
      <c r="AH60" s="590"/>
      <c r="AI60" s="588"/>
      <c r="AJ60" s="588"/>
      <c r="AK60" s="588"/>
      <c r="AL60" s="512"/>
      <c r="AM60" s="589" t="str">
        <f>IF(COUNTIF(AM12:AM56,"B")=0,"",COUNTIF(AM12:AM56,"B"))</f>
        <v/>
      </c>
      <c r="AN60" s="590"/>
      <c r="AO60" s="588"/>
      <c r="AP60" s="588"/>
      <c r="AQ60" s="588"/>
      <c r="AR60" s="512"/>
      <c r="AS60" s="589" t="str">
        <f>IF(COUNTIF(AS12:AS56,"B")=0,"",COUNTIF(AS12:AS56,"B"))</f>
        <v/>
      </c>
      <c r="AT60" s="590"/>
      <c r="AU60" s="588"/>
      <c r="AV60" s="588"/>
      <c r="AW60" s="588"/>
      <c r="AX60" s="512"/>
      <c r="AY60" s="589" t="str">
        <f>IF(COUNTIF(AY12:AY56,"B")=0,"",COUNTIF(AY12:AY56,"B"))</f>
        <v/>
      </c>
      <c r="AZ60" s="591"/>
      <c r="BA60" s="588"/>
      <c r="BB60" s="588"/>
      <c r="BC60" s="588"/>
      <c r="BD60" s="512"/>
      <c r="BE60" s="659">
        <f t="shared" si="104"/>
        <v>1</v>
      </c>
      <c r="BF60" s="46"/>
      <c r="BG60" s="46"/>
    </row>
    <row r="61" spans="1:59" s="37" customFormat="1" ht="15.75" customHeight="1">
      <c r="A61" s="414"/>
      <c r="B61" s="657"/>
      <c r="C61" s="658" t="s">
        <v>57</v>
      </c>
      <c r="D61" s="590"/>
      <c r="E61" s="588"/>
      <c r="F61" s="588"/>
      <c r="G61" s="588"/>
      <c r="H61" s="512"/>
      <c r="I61" s="589" t="str">
        <f>IF(COUNTIF(I12:I56,"ÉÉ")=0,"",COUNTIF(I12:I56,"ÉÉ"))</f>
        <v/>
      </c>
      <c r="J61" s="590"/>
      <c r="K61" s="588"/>
      <c r="L61" s="588"/>
      <c r="M61" s="588"/>
      <c r="N61" s="512"/>
      <c r="O61" s="589" t="str">
        <f>IF(COUNTIF(O12:O56,"ÉÉ")=0,"",COUNTIF(O12:O56,"ÉÉ"))</f>
        <v/>
      </c>
      <c r="P61" s="590"/>
      <c r="Q61" s="588"/>
      <c r="R61" s="588"/>
      <c r="S61" s="588"/>
      <c r="T61" s="512"/>
      <c r="U61" s="589" t="str">
        <f>IF(COUNTIF(U12:U56,"ÉÉ")=0,"",COUNTIF(U12:U56,"ÉÉ"))</f>
        <v/>
      </c>
      <c r="V61" s="590"/>
      <c r="W61" s="588"/>
      <c r="X61" s="588"/>
      <c r="Y61" s="588"/>
      <c r="Z61" s="512"/>
      <c r="AA61" s="589">
        <f>IF(COUNTIF(AA12:AA56,"ÉÉ")=0,"",COUNTIF(AA12:AA56,"ÉÉ"))</f>
        <v>1</v>
      </c>
      <c r="AB61" s="590"/>
      <c r="AC61" s="588"/>
      <c r="AD61" s="588"/>
      <c r="AE61" s="588"/>
      <c r="AF61" s="512"/>
      <c r="AG61" s="589">
        <f>IF(COUNTIF(AG12:AG56,"ÉÉ")=0,"",COUNTIF(AG12:AG56,"ÉÉ"))</f>
        <v>2</v>
      </c>
      <c r="AH61" s="590"/>
      <c r="AI61" s="588"/>
      <c r="AJ61" s="588"/>
      <c r="AK61" s="588"/>
      <c r="AL61" s="512"/>
      <c r="AM61" s="589">
        <f>IF(COUNTIF(AM12:AM56,"ÉÉ")=0,"",COUNTIF(AM12:AM56,"ÉÉ"))</f>
        <v>3</v>
      </c>
      <c r="AN61" s="590"/>
      <c r="AO61" s="588"/>
      <c r="AP61" s="588"/>
      <c r="AQ61" s="588"/>
      <c r="AR61" s="512"/>
      <c r="AS61" s="589">
        <f>IF(COUNTIF(AS12:AS56,"ÉÉ")=0,"",COUNTIF(AS12:AS56,"ÉÉ"))</f>
        <v>7</v>
      </c>
      <c r="AT61" s="590"/>
      <c r="AU61" s="588"/>
      <c r="AV61" s="588"/>
      <c r="AW61" s="588"/>
      <c r="AX61" s="512"/>
      <c r="AY61" s="589">
        <f>IF(COUNTIF(AY12:AY56,"ÉÉ")=0,"",COUNTIF(AY12:AY56,"ÉÉ"))</f>
        <v>2</v>
      </c>
      <c r="AZ61" s="591"/>
      <c r="BA61" s="588"/>
      <c r="BB61" s="588"/>
      <c r="BC61" s="588"/>
      <c r="BD61" s="512"/>
      <c r="BE61" s="659">
        <f t="shared" si="104"/>
        <v>15</v>
      </c>
      <c r="BF61" s="46"/>
      <c r="BG61" s="46"/>
    </row>
    <row r="62" spans="1:59" s="37" customFormat="1" ht="15.75" customHeight="1">
      <c r="A62" s="414"/>
      <c r="B62" s="657"/>
      <c r="C62" s="658" t="s">
        <v>58</v>
      </c>
      <c r="D62" s="597"/>
      <c r="E62" s="595"/>
      <c r="F62" s="595"/>
      <c r="G62" s="595"/>
      <c r="H62" s="596"/>
      <c r="I62" s="589" t="str">
        <f>IF(COUNTIF(I12:I56,"ÉÉ(Z)")=0,"",COUNTIF(I12:I56,"ÉÉ(Z)"))</f>
        <v/>
      </c>
      <c r="J62" s="597"/>
      <c r="K62" s="595"/>
      <c r="L62" s="595"/>
      <c r="M62" s="595"/>
      <c r="N62" s="596"/>
      <c r="O62" s="589" t="str">
        <f>IF(COUNTIF(O12:O56,"ÉÉ(Z)")=0,"",COUNTIF(O12:O56,"ÉÉ(Z)"))</f>
        <v/>
      </c>
      <c r="P62" s="597"/>
      <c r="Q62" s="595"/>
      <c r="R62" s="595"/>
      <c r="S62" s="595"/>
      <c r="T62" s="596"/>
      <c r="U62" s="589" t="str">
        <f>IF(COUNTIF(U12:U56,"ÉÉ(Z)")=0,"",COUNTIF(U12:U56,"ÉÉ(Z)"))</f>
        <v/>
      </c>
      <c r="V62" s="597"/>
      <c r="W62" s="595"/>
      <c r="X62" s="595"/>
      <c r="Y62" s="595"/>
      <c r="Z62" s="596"/>
      <c r="AA62" s="589" t="str">
        <f>IF(COUNTIF(AA12:AA56,"ÉÉ(Z)")=0,"",COUNTIF(AA12:AA56,"ÉÉ(Z)"))</f>
        <v/>
      </c>
      <c r="AB62" s="597"/>
      <c r="AC62" s="595"/>
      <c r="AD62" s="595"/>
      <c r="AE62" s="595"/>
      <c r="AF62" s="596"/>
      <c r="AG62" s="589" t="str">
        <f>IF(COUNTIF(AG12:AG56,"ÉÉ(Z)")=0,"",COUNTIF(AG12:AG56,"ÉÉ(Z)"))</f>
        <v/>
      </c>
      <c r="AH62" s="597"/>
      <c r="AI62" s="595"/>
      <c r="AJ62" s="595"/>
      <c r="AK62" s="595"/>
      <c r="AL62" s="596"/>
      <c r="AM62" s="589" t="str">
        <f>IF(COUNTIF(AM12:AM56,"ÉÉ(Z)")=0,"",COUNTIF(AM12:AM56,"ÉÉ(Z)"))</f>
        <v/>
      </c>
      <c r="AN62" s="597"/>
      <c r="AO62" s="595"/>
      <c r="AP62" s="595"/>
      <c r="AQ62" s="595"/>
      <c r="AR62" s="596"/>
      <c r="AS62" s="589" t="str">
        <f>IF(COUNTIF(AS12:AS56,"ÉÉ(Z)")=0,"",COUNTIF(AS12:AS56,"ÉÉ(Z)"))</f>
        <v/>
      </c>
      <c r="AT62" s="597"/>
      <c r="AU62" s="595"/>
      <c r="AV62" s="595"/>
      <c r="AW62" s="595"/>
      <c r="AX62" s="596"/>
      <c r="AY62" s="589" t="str">
        <f>IF(COUNTIF(AY12:AY56,"ÉÉ(Z)")=0,"",COUNTIF(AY12:AY56,"ÉÉ(Z)"))</f>
        <v/>
      </c>
      <c r="AZ62" s="598"/>
      <c r="BA62" s="595"/>
      <c r="BB62" s="595"/>
      <c r="BC62" s="595"/>
      <c r="BD62" s="596"/>
      <c r="BE62" s="659" t="str">
        <f t="shared" si="104"/>
        <v/>
      </c>
      <c r="BF62" s="187"/>
      <c r="BG62" s="187"/>
    </row>
    <row r="63" spans="1:59" s="37" customFormat="1" ht="15.75" customHeight="1">
      <c r="A63" s="414"/>
      <c r="B63" s="657"/>
      <c r="C63" s="658" t="s">
        <v>59</v>
      </c>
      <c r="D63" s="590"/>
      <c r="E63" s="588"/>
      <c r="F63" s="588"/>
      <c r="G63" s="588"/>
      <c r="H63" s="512"/>
      <c r="I63" s="589" t="str">
        <f>IF(COUNTIF(I12:I56,"GYJ")=0,"",COUNTIF(I12:I56,"GYJ"))</f>
        <v/>
      </c>
      <c r="J63" s="590"/>
      <c r="K63" s="588"/>
      <c r="L63" s="588"/>
      <c r="M63" s="588"/>
      <c r="N63" s="512"/>
      <c r="O63" s="589" t="str">
        <f>IF(COUNTIF(O12:O56,"GYJ")=0,"",COUNTIF(O12:O56,"GYJ"))</f>
        <v/>
      </c>
      <c r="P63" s="590"/>
      <c r="Q63" s="588"/>
      <c r="R63" s="588"/>
      <c r="S63" s="588"/>
      <c r="T63" s="512"/>
      <c r="U63" s="589" t="str">
        <f>IF(COUNTIF(U12:U56,"GYJ")=0,"",COUNTIF(U12:U56,"GYJ"))</f>
        <v/>
      </c>
      <c r="V63" s="590"/>
      <c r="W63" s="588"/>
      <c r="X63" s="588"/>
      <c r="Y63" s="588"/>
      <c r="Z63" s="512"/>
      <c r="AA63" s="589">
        <f>IF(COUNTIF(AA12:AA56,"GYJ")=0,"",COUNTIF(AA12:AA56,"GYJ"))</f>
        <v>2</v>
      </c>
      <c r="AB63" s="590"/>
      <c r="AC63" s="588"/>
      <c r="AD63" s="588"/>
      <c r="AE63" s="588"/>
      <c r="AF63" s="512"/>
      <c r="AG63" s="589">
        <f>IF(COUNTIF(AG12:AG56,"GYJ")=0,"",COUNTIF(AG12:AG56,"GYJ"))</f>
        <v>2</v>
      </c>
      <c r="AH63" s="590"/>
      <c r="AI63" s="588"/>
      <c r="AJ63" s="588"/>
      <c r="AK63" s="588"/>
      <c r="AL63" s="512"/>
      <c r="AM63" s="589">
        <f>IF(COUNTIF(AM12:AM56,"GYJ")=0,"",COUNTIF(AM12:AM56,"GYJ"))</f>
        <v>1</v>
      </c>
      <c r="AN63" s="590"/>
      <c r="AO63" s="588"/>
      <c r="AP63" s="588"/>
      <c r="AQ63" s="588"/>
      <c r="AR63" s="512"/>
      <c r="AS63" s="589">
        <f>IF(COUNTIF(AS12:AS56,"GYJ")=0,"",COUNTIF(AS12:AS56,"GYJ"))</f>
        <v>2</v>
      </c>
      <c r="AT63" s="590"/>
      <c r="AU63" s="588"/>
      <c r="AV63" s="588"/>
      <c r="AW63" s="588"/>
      <c r="AX63" s="512"/>
      <c r="AY63" s="589">
        <f>IF(COUNTIF(AY12:AY56,"GYJ")=0,"",COUNTIF(AY12:AY56,"GYJ"))</f>
        <v>3</v>
      </c>
      <c r="AZ63" s="591"/>
      <c r="BA63" s="588"/>
      <c r="BB63" s="588"/>
      <c r="BC63" s="588"/>
      <c r="BD63" s="512"/>
      <c r="BE63" s="659">
        <f t="shared" si="104"/>
        <v>10</v>
      </c>
      <c r="BF63" s="187"/>
      <c r="BG63" s="187"/>
    </row>
    <row r="64" spans="1:59" s="37" customFormat="1" ht="15.75" customHeight="1">
      <c r="A64" s="414"/>
      <c r="B64" s="660"/>
      <c r="C64" s="658" t="s">
        <v>60</v>
      </c>
      <c r="D64" s="590"/>
      <c r="E64" s="588"/>
      <c r="F64" s="588"/>
      <c r="G64" s="588"/>
      <c r="H64" s="512"/>
      <c r="I64" s="589" t="str">
        <f>IF(COUNTIF(I12:I56,"GYJ(Z)")=0,"",COUNTIF(I12:I56,"GYJ(Z)"))</f>
        <v/>
      </c>
      <c r="J64" s="590"/>
      <c r="K64" s="588"/>
      <c r="L64" s="588"/>
      <c r="M64" s="588"/>
      <c r="N64" s="512"/>
      <c r="O64" s="589" t="str">
        <f>IF(COUNTIF(O12:O56,"GYJ(Z)")=0,"",COUNTIF(O12:O56,"GYJ(Z)"))</f>
        <v/>
      </c>
      <c r="P64" s="590"/>
      <c r="Q64" s="588"/>
      <c r="R64" s="588"/>
      <c r="S64" s="588"/>
      <c r="T64" s="512"/>
      <c r="U64" s="589" t="str">
        <f>IF(COUNTIF(U12:U56,"GYJ(Z)")=0,"",COUNTIF(U12:U56,"GYJ(Z)"))</f>
        <v/>
      </c>
      <c r="V64" s="590"/>
      <c r="W64" s="588"/>
      <c r="X64" s="588"/>
      <c r="Y64" s="588"/>
      <c r="Z64" s="512"/>
      <c r="AA64" s="589" t="str">
        <f>IF(COUNTIF(AA12:AA56,"GYJ(Z)")=0,"",COUNTIF(AA12:AA56,"GYJ(Z)"))</f>
        <v/>
      </c>
      <c r="AB64" s="590"/>
      <c r="AC64" s="588"/>
      <c r="AD64" s="588"/>
      <c r="AE64" s="588"/>
      <c r="AF64" s="512"/>
      <c r="AG64" s="589" t="str">
        <f>IF(COUNTIF(AG12:AG56,"GYJ(Z)")=0,"",COUNTIF(AG12:AG56,"GYJ(Z)"))</f>
        <v/>
      </c>
      <c r="AH64" s="590"/>
      <c r="AI64" s="588"/>
      <c r="AJ64" s="588"/>
      <c r="AK64" s="588"/>
      <c r="AL64" s="512"/>
      <c r="AM64" s="589" t="str">
        <f>IF(COUNTIF(AM12:AM56,"GYJ(Z)")=0,"",COUNTIF(AM12:AM56,"GYJ(Z)"))</f>
        <v/>
      </c>
      <c r="AN64" s="590"/>
      <c r="AO64" s="588"/>
      <c r="AP64" s="588"/>
      <c r="AQ64" s="588"/>
      <c r="AR64" s="512"/>
      <c r="AS64" s="589" t="str">
        <f>IF(COUNTIF(AS12:AS56,"GYJ(Z)")=0,"",COUNTIF(AS12:AS56,"GYJ(Z)"))</f>
        <v/>
      </c>
      <c r="AT64" s="590"/>
      <c r="AU64" s="588"/>
      <c r="AV64" s="588"/>
      <c r="AW64" s="588"/>
      <c r="AX64" s="512"/>
      <c r="AY64" s="589">
        <f>IF(COUNTIF(AY12:AY56,"GYJ(Z)")=0,"",COUNTIF(AY12:AY56,"GYJ(Z)"))</f>
        <v>1</v>
      </c>
      <c r="AZ64" s="591"/>
      <c r="BA64" s="588"/>
      <c r="BB64" s="588"/>
      <c r="BC64" s="588"/>
      <c r="BD64" s="512"/>
      <c r="BE64" s="659">
        <f t="shared" si="104"/>
        <v>1</v>
      </c>
      <c r="BF64" s="187"/>
      <c r="BG64" s="187"/>
    </row>
    <row r="65" spans="1:59" s="37" customFormat="1" ht="15.75" customHeight="1">
      <c r="A65" s="414"/>
      <c r="B65" s="657"/>
      <c r="C65" s="661" t="s">
        <v>32</v>
      </c>
      <c r="D65" s="590"/>
      <c r="E65" s="588"/>
      <c r="F65" s="588"/>
      <c r="G65" s="588"/>
      <c r="H65" s="512"/>
      <c r="I65" s="589" t="str">
        <f>IF(COUNTIF(I12:I56,"K")=0,"",COUNTIF(I12:I56,"K"))</f>
        <v/>
      </c>
      <c r="J65" s="590"/>
      <c r="K65" s="588"/>
      <c r="L65" s="588"/>
      <c r="M65" s="588"/>
      <c r="N65" s="512"/>
      <c r="O65" s="589" t="str">
        <f>IF(COUNTIF(O12:O56,"K")=0,"",COUNTIF(O12:O56,"K"))</f>
        <v/>
      </c>
      <c r="P65" s="590"/>
      <c r="Q65" s="588"/>
      <c r="R65" s="588"/>
      <c r="S65" s="588"/>
      <c r="T65" s="512"/>
      <c r="U65" s="589" t="str">
        <f>IF(COUNTIF(U12:U56,"K")=0,"",COUNTIF(U12:U56,"K"))</f>
        <v/>
      </c>
      <c r="V65" s="590"/>
      <c r="W65" s="588"/>
      <c r="X65" s="588"/>
      <c r="Y65" s="588"/>
      <c r="Z65" s="512"/>
      <c r="AA65" s="589" t="str">
        <f>IF(COUNTIF(AA12:AA56,"K")=0,"",COUNTIF(AA12:AA56,"K"))</f>
        <v/>
      </c>
      <c r="AB65" s="590"/>
      <c r="AC65" s="588"/>
      <c r="AD65" s="588"/>
      <c r="AE65" s="588"/>
      <c r="AF65" s="512"/>
      <c r="AG65" s="589">
        <f>IF(COUNTIF(AG12:AG56,"K")=0,"",COUNTIF(AG12:AG56,"K"))</f>
        <v>2</v>
      </c>
      <c r="AH65" s="590"/>
      <c r="AI65" s="588"/>
      <c r="AJ65" s="588"/>
      <c r="AK65" s="588"/>
      <c r="AL65" s="512"/>
      <c r="AM65" s="589">
        <f>IF(COUNTIF(AM12:AM56,"K")=0,"",COUNTIF(AM12:AM56,"K"))</f>
        <v>2</v>
      </c>
      <c r="AN65" s="590"/>
      <c r="AO65" s="588"/>
      <c r="AP65" s="588"/>
      <c r="AQ65" s="588"/>
      <c r="AR65" s="512"/>
      <c r="AS65" s="589" t="str">
        <f>IF(COUNTIF(AS12:AS56,"K")=0,"",COUNTIF(AS12:AS56,"K"))</f>
        <v/>
      </c>
      <c r="AT65" s="590"/>
      <c r="AU65" s="588"/>
      <c r="AV65" s="588"/>
      <c r="AW65" s="588"/>
      <c r="AX65" s="512"/>
      <c r="AY65" s="589" t="str">
        <f>IF(COUNTIF(AY12:AY56,"K")=0,"",COUNTIF(AY12:AY56,"K"))</f>
        <v/>
      </c>
      <c r="AZ65" s="591"/>
      <c r="BA65" s="588"/>
      <c r="BB65" s="588"/>
      <c r="BC65" s="588"/>
      <c r="BD65" s="512"/>
      <c r="BE65" s="659">
        <f t="shared" si="104"/>
        <v>4</v>
      </c>
      <c r="BF65" s="187"/>
      <c r="BG65" s="187"/>
    </row>
    <row r="66" spans="1:59" s="37" customFormat="1" ht="15.75" customHeight="1">
      <c r="A66" s="414"/>
      <c r="B66" s="657"/>
      <c r="C66" s="661" t="s">
        <v>33</v>
      </c>
      <c r="D66" s="590"/>
      <c r="E66" s="588"/>
      <c r="F66" s="588"/>
      <c r="G66" s="588"/>
      <c r="H66" s="512"/>
      <c r="I66" s="589" t="str">
        <f>IF(COUNTIF(I12:I56,"K(Z)")=0,"",COUNTIF(I12:I56,"K(Z)"))</f>
        <v/>
      </c>
      <c r="J66" s="590"/>
      <c r="K66" s="588"/>
      <c r="L66" s="588"/>
      <c r="M66" s="588"/>
      <c r="N66" s="512"/>
      <c r="O66" s="589" t="str">
        <f>IF(COUNTIF(O12:O56,"K(Z)")=0,"",COUNTIF(O12:O56,"K(Z)"))</f>
        <v/>
      </c>
      <c r="P66" s="590"/>
      <c r="Q66" s="588"/>
      <c r="R66" s="588"/>
      <c r="S66" s="588"/>
      <c r="T66" s="512"/>
      <c r="U66" s="589" t="str">
        <f>IF(COUNTIF(U12:U56,"K(Z)")=0,"",COUNTIF(U12:U56,"K(Z)"))</f>
        <v/>
      </c>
      <c r="V66" s="590"/>
      <c r="W66" s="588"/>
      <c r="X66" s="588"/>
      <c r="Y66" s="588"/>
      <c r="Z66" s="512"/>
      <c r="AA66" s="589" t="str">
        <f>IF(COUNTIF(AA12:AA56,"K(Z)")=0,"",COUNTIF(AA12:AA56,"K(Z)"))</f>
        <v/>
      </c>
      <c r="AB66" s="590"/>
      <c r="AC66" s="588"/>
      <c r="AD66" s="588"/>
      <c r="AE66" s="588"/>
      <c r="AF66" s="512"/>
      <c r="AG66" s="589" t="str">
        <f>IF(COUNTIF(AG12:AG56,"K(Z)")=0,"",COUNTIF(AG12:AG56,"K(Z)"))</f>
        <v/>
      </c>
      <c r="AH66" s="590"/>
      <c r="AI66" s="588"/>
      <c r="AJ66" s="588"/>
      <c r="AK66" s="588"/>
      <c r="AL66" s="512"/>
      <c r="AM66" s="589">
        <f>IF(COUNTIF(AM12:AM56,"K(Z)")=0,"",COUNTIF(AM12:AM56,"K(Z)"))</f>
        <v>2</v>
      </c>
      <c r="AN66" s="590"/>
      <c r="AO66" s="588"/>
      <c r="AP66" s="588"/>
      <c r="AQ66" s="588"/>
      <c r="AR66" s="512"/>
      <c r="AS66" s="589">
        <f>IF(COUNTIF(AS12:AS56,"K(Z)")=0,"",COUNTIF(AS12:AS56,"K(Z)"))</f>
        <v>1</v>
      </c>
      <c r="AT66" s="590"/>
      <c r="AU66" s="588"/>
      <c r="AV66" s="588"/>
      <c r="AW66" s="588"/>
      <c r="AX66" s="512"/>
      <c r="AY66" s="589" t="str">
        <f>IF(COUNTIF(AY12:AY56,"K(Z)")=0,"",COUNTIF(AY12:AY56,"K(Z)"))</f>
        <v/>
      </c>
      <c r="AZ66" s="591"/>
      <c r="BA66" s="588"/>
      <c r="BB66" s="588"/>
      <c r="BC66" s="588"/>
      <c r="BD66" s="512"/>
      <c r="BE66" s="659">
        <f t="shared" si="104"/>
        <v>3</v>
      </c>
      <c r="BF66" s="187"/>
      <c r="BG66" s="187"/>
    </row>
    <row r="67" spans="1:59" s="37" customFormat="1" ht="15.75" customHeight="1">
      <c r="A67" s="414"/>
      <c r="B67" s="657"/>
      <c r="C67" s="658" t="s">
        <v>25</v>
      </c>
      <c r="D67" s="590"/>
      <c r="E67" s="588"/>
      <c r="F67" s="588"/>
      <c r="G67" s="588"/>
      <c r="H67" s="512"/>
      <c r="I67" s="589" t="str">
        <f>IF(COUNTIF(I12:I56,"AV")=0,"",COUNTIF(I12:I56,"AV"))</f>
        <v/>
      </c>
      <c r="J67" s="590"/>
      <c r="K67" s="588"/>
      <c r="L67" s="588"/>
      <c r="M67" s="588"/>
      <c r="N67" s="512"/>
      <c r="O67" s="589" t="str">
        <f>IF(COUNTIF(O12:O56,"AV")=0,"",COUNTIF(O12:O56,"AV"))</f>
        <v/>
      </c>
      <c r="P67" s="590"/>
      <c r="Q67" s="588"/>
      <c r="R67" s="588"/>
      <c r="S67" s="588"/>
      <c r="T67" s="512"/>
      <c r="U67" s="589" t="str">
        <f>IF(COUNTIF(U12:U56,"AV")=0,"",COUNTIF(U12:U56,"AV"))</f>
        <v/>
      </c>
      <c r="V67" s="590"/>
      <c r="W67" s="588"/>
      <c r="X67" s="588"/>
      <c r="Y67" s="588"/>
      <c r="Z67" s="512"/>
      <c r="AA67" s="589" t="str">
        <f>IF(COUNTIF(AA12:AA56,"AV")=0,"",COUNTIF(AA12:AA56,"AV"))</f>
        <v/>
      </c>
      <c r="AB67" s="590"/>
      <c r="AC67" s="588"/>
      <c r="AD67" s="588"/>
      <c r="AE67" s="588"/>
      <c r="AF67" s="512"/>
      <c r="AG67" s="589" t="str">
        <f>IF(COUNTIF(AG12:AG56,"AV")=0,"",COUNTIF(AG12:AG56,"AV"))</f>
        <v/>
      </c>
      <c r="AH67" s="590"/>
      <c r="AI67" s="588"/>
      <c r="AJ67" s="588"/>
      <c r="AK67" s="588"/>
      <c r="AL67" s="512"/>
      <c r="AM67" s="589" t="str">
        <f>IF(COUNTIF(AM12:AM56,"AV")=0,"",COUNTIF(AM12:AM56,"AV"))</f>
        <v/>
      </c>
      <c r="AN67" s="590"/>
      <c r="AO67" s="588"/>
      <c r="AP67" s="588"/>
      <c r="AQ67" s="588"/>
      <c r="AR67" s="512"/>
      <c r="AS67" s="589" t="str">
        <f>IF(COUNTIF(AS12:AS56,"AV")=0,"",COUNTIF(AS12:AS56,"AV"))</f>
        <v/>
      </c>
      <c r="AT67" s="590"/>
      <c r="AU67" s="588"/>
      <c r="AV67" s="588"/>
      <c r="AW67" s="588"/>
      <c r="AX67" s="512"/>
      <c r="AY67" s="589" t="str">
        <f>IF(COUNTIF(AY12:AY56,"AV")=0,"",COUNTIF(AY12:AY56,"AV"))</f>
        <v/>
      </c>
      <c r="AZ67" s="591"/>
      <c r="BA67" s="588"/>
      <c r="BB67" s="588"/>
      <c r="BC67" s="588"/>
      <c r="BD67" s="512"/>
      <c r="BE67" s="659" t="str">
        <f t="shared" si="104"/>
        <v/>
      </c>
      <c r="BF67" s="187"/>
      <c r="BG67" s="187"/>
    </row>
    <row r="68" spans="1:59" s="37" customFormat="1" ht="15.75" customHeight="1">
      <c r="A68" s="414"/>
      <c r="B68" s="657"/>
      <c r="C68" s="658" t="s">
        <v>61</v>
      </c>
      <c r="D68" s="590"/>
      <c r="E68" s="588"/>
      <c r="F68" s="588"/>
      <c r="G68" s="588"/>
      <c r="H68" s="512"/>
      <c r="I68" s="589" t="str">
        <f>IF(COUNTIF(I12:I56,"KV")=0,"",COUNTIF(I12:I56,"KV"))</f>
        <v/>
      </c>
      <c r="J68" s="590"/>
      <c r="K68" s="588"/>
      <c r="L68" s="588"/>
      <c r="M68" s="588"/>
      <c r="N68" s="512"/>
      <c r="O68" s="589" t="str">
        <f>IF(COUNTIF(O12:O56,"KV")=0,"",COUNTIF(O12:O56,"KV"))</f>
        <v/>
      </c>
      <c r="P68" s="590"/>
      <c r="Q68" s="588"/>
      <c r="R68" s="588"/>
      <c r="S68" s="588"/>
      <c r="T68" s="512"/>
      <c r="U68" s="589" t="str">
        <f>IF(COUNTIF(U12:U56,"KV")=0,"",COUNTIF(U12:U56,"KV"))</f>
        <v/>
      </c>
      <c r="V68" s="590"/>
      <c r="W68" s="588"/>
      <c r="X68" s="588"/>
      <c r="Y68" s="588"/>
      <c r="Z68" s="512"/>
      <c r="AA68" s="589" t="str">
        <f>IF(COUNTIF(AA12:AA56,"KV")=0,"",COUNTIF(AA12:AA56,"KV"))</f>
        <v/>
      </c>
      <c r="AB68" s="590"/>
      <c r="AC68" s="588"/>
      <c r="AD68" s="588"/>
      <c r="AE68" s="588"/>
      <c r="AF68" s="512"/>
      <c r="AG68" s="589" t="str">
        <f>IF(COUNTIF(AG12:AG56,"KV")=0,"",COUNTIF(AG12:AG56,"KV"))</f>
        <v/>
      </c>
      <c r="AH68" s="590"/>
      <c r="AI68" s="588"/>
      <c r="AJ68" s="588"/>
      <c r="AK68" s="588"/>
      <c r="AL68" s="512"/>
      <c r="AM68" s="589" t="str">
        <f>IF(COUNTIF(AM12:AM56,"KV")=0,"",COUNTIF(AM12:AM56,"KV"))</f>
        <v/>
      </c>
      <c r="AN68" s="590"/>
      <c r="AO68" s="588"/>
      <c r="AP68" s="588"/>
      <c r="AQ68" s="588"/>
      <c r="AR68" s="512"/>
      <c r="AS68" s="589" t="str">
        <f>IF(COUNTIF(AS12:AS56,"KV")=0,"",COUNTIF(AS12:AS56,"KV"))</f>
        <v/>
      </c>
      <c r="AT68" s="590"/>
      <c r="AU68" s="588"/>
      <c r="AV68" s="588"/>
      <c r="AW68" s="588"/>
      <c r="AX68" s="512"/>
      <c r="AY68" s="589" t="str">
        <f>IF(COUNTIF(AY12:AY56,"KV")=0,"",COUNTIF(AY12:AY56,"KV"))</f>
        <v/>
      </c>
      <c r="AZ68" s="591"/>
      <c r="BA68" s="588"/>
      <c r="BB68" s="588"/>
      <c r="BC68" s="588"/>
      <c r="BD68" s="512"/>
      <c r="BE68" s="659" t="str">
        <f t="shared" si="104"/>
        <v/>
      </c>
      <c r="BF68" s="187"/>
      <c r="BG68" s="187"/>
    </row>
    <row r="69" spans="1:59" s="37" customFormat="1" ht="15.75" customHeight="1">
      <c r="A69" s="414"/>
      <c r="B69" s="657"/>
      <c r="C69" s="658" t="s">
        <v>62</v>
      </c>
      <c r="D69" s="604"/>
      <c r="E69" s="602"/>
      <c r="F69" s="602"/>
      <c r="G69" s="602"/>
      <c r="H69" s="603"/>
      <c r="I69" s="589" t="str">
        <f>IF(COUNTIF(I12:I56,"SZG")=0,"",COUNTIF(I12:I56,"SZG"))</f>
        <v/>
      </c>
      <c r="J69" s="604"/>
      <c r="K69" s="602"/>
      <c r="L69" s="602"/>
      <c r="M69" s="602"/>
      <c r="N69" s="603"/>
      <c r="O69" s="589" t="str">
        <f>IF(COUNTIF(O12:O56,"SZG")=0,"",COUNTIF(O12:O56,"SZG"))</f>
        <v/>
      </c>
      <c r="P69" s="604"/>
      <c r="Q69" s="602"/>
      <c r="R69" s="602"/>
      <c r="S69" s="602"/>
      <c r="T69" s="603"/>
      <c r="U69" s="589" t="str">
        <f>IF(COUNTIF(U12:U56,"SZG")=0,"",COUNTIF(U12:U56,"SZG"))</f>
        <v/>
      </c>
      <c r="V69" s="604"/>
      <c r="W69" s="602"/>
      <c r="X69" s="602"/>
      <c r="Y69" s="602"/>
      <c r="Z69" s="603"/>
      <c r="AA69" s="589" t="str">
        <f>IF(COUNTIF(AA12:AA56,"SZG")=0,"",COUNTIF(AA12:AA56,"SZG"))</f>
        <v/>
      </c>
      <c r="AB69" s="604"/>
      <c r="AC69" s="602"/>
      <c r="AD69" s="602"/>
      <c r="AE69" s="602"/>
      <c r="AF69" s="603"/>
      <c r="AG69" s="589" t="str">
        <f>IF(COUNTIF(AG12:AG56,"SZG")=0,"",COUNTIF(AG12:AG56,"SZG"))</f>
        <v/>
      </c>
      <c r="AH69" s="604"/>
      <c r="AI69" s="602"/>
      <c r="AJ69" s="602"/>
      <c r="AK69" s="602"/>
      <c r="AL69" s="603"/>
      <c r="AM69" s="589" t="str">
        <f>IF(COUNTIF(AM12:AM56,"SZG")=0,"",COUNTIF(AM12:AM56,"SZG"))</f>
        <v/>
      </c>
      <c r="AN69" s="604"/>
      <c r="AO69" s="602"/>
      <c r="AP69" s="602"/>
      <c r="AQ69" s="602"/>
      <c r="AR69" s="603"/>
      <c r="AS69" s="589" t="str">
        <f>IF(COUNTIF(AS12:AS56,"SZG")=0,"",COUNTIF(AS12:AS56,"SZG"))</f>
        <v/>
      </c>
      <c r="AT69" s="604"/>
      <c r="AU69" s="602"/>
      <c r="AV69" s="602"/>
      <c r="AW69" s="602"/>
      <c r="AX69" s="603"/>
      <c r="AY69" s="589" t="str">
        <f>IF(COUNTIF(AY12:AY56,"SZG")=0,"",COUNTIF(AY12:AY56,"SZG"))</f>
        <v/>
      </c>
      <c r="AZ69" s="591"/>
      <c r="BA69" s="588"/>
      <c r="BB69" s="588"/>
      <c r="BC69" s="588"/>
      <c r="BD69" s="512"/>
      <c r="BE69" s="659" t="str">
        <f t="shared" si="104"/>
        <v/>
      </c>
      <c r="BF69" s="187"/>
      <c r="BG69" s="187"/>
    </row>
    <row r="70" spans="1:59" s="37" customFormat="1" ht="15.75" customHeight="1">
      <c r="A70" s="414"/>
      <c r="B70" s="657"/>
      <c r="C70" s="658" t="s">
        <v>63</v>
      </c>
      <c r="D70" s="604"/>
      <c r="E70" s="602"/>
      <c r="F70" s="602"/>
      <c r="G70" s="602"/>
      <c r="H70" s="603"/>
      <c r="I70" s="589" t="str">
        <f>IF(COUNTIF(I12:I56,"ZV")=0,"",COUNTIF(I12:I56,"ZV"))</f>
        <v/>
      </c>
      <c r="J70" s="604"/>
      <c r="K70" s="602"/>
      <c r="L70" s="602"/>
      <c r="M70" s="602"/>
      <c r="N70" s="603"/>
      <c r="O70" s="589" t="str">
        <f>IF(COUNTIF(O12:O56,"ZV")=0,"",COUNTIF(O12:O56,"ZV"))</f>
        <v/>
      </c>
      <c r="P70" s="604"/>
      <c r="Q70" s="602"/>
      <c r="R70" s="602"/>
      <c r="S70" s="602"/>
      <c r="T70" s="603"/>
      <c r="U70" s="589" t="str">
        <f>IF(COUNTIF(U12:U56,"ZV")=0,"",COUNTIF(U12:U56,"ZV"))</f>
        <v/>
      </c>
      <c r="V70" s="604"/>
      <c r="W70" s="602"/>
      <c r="X70" s="602"/>
      <c r="Y70" s="602"/>
      <c r="Z70" s="603"/>
      <c r="AA70" s="589" t="str">
        <f>IF(COUNTIF(AA12:AA56,"ZV")=0,"",COUNTIF(AA12:AA56,"ZV"))</f>
        <v/>
      </c>
      <c r="AB70" s="604"/>
      <c r="AC70" s="602"/>
      <c r="AD70" s="602"/>
      <c r="AE70" s="602"/>
      <c r="AF70" s="603"/>
      <c r="AG70" s="589" t="str">
        <f>IF(COUNTIF(AG12:AG56,"ZV")=0,"",COUNTIF(AG12:AG56,"ZV"))</f>
        <v/>
      </c>
      <c r="AH70" s="604"/>
      <c r="AI70" s="602"/>
      <c r="AJ70" s="602"/>
      <c r="AK70" s="602"/>
      <c r="AL70" s="603"/>
      <c r="AM70" s="589" t="str">
        <f>IF(COUNTIF(AM12:AM56,"ZV")=0,"",COUNTIF(AM12:AM56,"ZV"))</f>
        <v/>
      </c>
      <c r="AN70" s="604"/>
      <c r="AO70" s="602"/>
      <c r="AP70" s="602"/>
      <c r="AQ70" s="602"/>
      <c r="AR70" s="603"/>
      <c r="AS70" s="589" t="str">
        <f>IF(COUNTIF(AS12:AS56,"ZV")=0,"",COUNTIF(AS12:AS56,"ZV"))</f>
        <v/>
      </c>
      <c r="AT70" s="604"/>
      <c r="AU70" s="602"/>
      <c r="AV70" s="602"/>
      <c r="AW70" s="602"/>
      <c r="AX70" s="603"/>
      <c r="AY70" s="589" t="str">
        <f>IF(COUNTIF(AY12:AY56,"ZV")=0,"",COUNTIF(AY12:AY56,"ZV"))</f>
        <v/>
      </c>
      <c r="AZ70" s="591"/>
      <c r="BA70" s="588"/>
      <c r="BB70" s="588"/>
      <c r="BC70" s="588"/>
      <c r="BD70" s="512"/>
      <c r="BE70" s="659" t="str">
        <f t="shared" si="104"/>
        <v/>
      </c>
      <c r="BF70" s="187"/>
      <c r="BG70" s="187"/>
    </row>
    <row r="71" spans="1:59" s="37" customFormat="1" ht="15.75" customHeight="1" thickBot="1">
      <c r="A71" s="662"/>
      <c r="B71" s="663"/>
      <c r="C71" s="664" t="s">
        <v>26</v>
      </c>
      <c r="D71" s="665"/>
      <c r="E71" s="666"/>
      <c r="F71" s="666"/>
      <c r="G71" s="666"/>
      <c r="H71" s="667"/>
      <c r="I71" s="668" t="str">
        <f>IF(SUM(I59:I70)=0,"",SUM(I59:I70))</f>
        <v/>
      </c>
      <c r="J71" s="665"/>
      <c r="K71" s="666"/>
      <c r="L71" s="666"/>
      <c r="M71" s="666"/>
      <c r="N71" s="667"/>
      <c r="O71" s="668" t="str">
        <f>IF(SUM(O59:O70)=0,"",SUM(O59:O70))</f>
        <v/>
      </c>
      <c r="P71" s="665"/>
      <c r="Q71" s="666"/>
      <c r="R71" s="666"/>
      <c r="S71" s="666"/>
      <c r="T71" s="667"/>
      <c r="U71" s="668" t="str">
        <f>IF(SUM(U59:U70)=0,"",SUM(U59:U70))</f>
        <v/>
      </c>
      <c r="V71" s="665"/>
      <c r="W71" s="666"/>
      <c r="X71" s="666"/>
      <c r="Y71" s="666"/>
      <c r="Z71" s="667"/>
      <c r="AA71" s="668">
        <f>IF(SUM(AA59:AA70)=0,"",SUM(AA59:AA70))</f>
        <v>4</v>
      </c>
      <c r="AB71" s="665"/>
      <c r="AC71" s="666"/>
      <c r="AD71" s="666"/>
      <c r="AE71" s="666"/>
      <c r="AF71" s="667"/>
      <c r="AG71" s="668">
        <f>IF(SUM(AG59:AG70)=0,"",SUM(AG59:AG70))</f>
        <v>6</v>
      </c>
      <c r="AH71" s="665"/>
      <c r="AI71" s="666"/>
      <c r="AJ71" s="666"/>
      <c r="AK71" s="666"/>
      <c r="AL71" s="667"/>
      <c r="AM71" s="668">
        <f>IF(SUM(AM59:AM70)=0,"",SUM(AM59:AM70))</f>
        <v>8</v>
      </c>
      <c r="AN71" s="665"/>
      <c r="AO71" s="666"/>
      <c r="AP71" s="666"/>
      <c r="AQ71" s="666"/>
      <c r="AR71" s="667"/>
      <c r="AS71" s="668">
        <f>IF(SUM(AS59:AS70)=0,"",SUM(AS59:AS70))</f>
        <v>10</v>
      </c>
      <c r="AT71" s="665"/>
      <c r="AU71" s="666"/>
      <c r="AV71" s="666"/>
      <c r="AW71" s="666"/>
      <c r="AX71" s="667"/>
      <c r="AY71" s="668">
        <f>IF(SUM(AY59:AY70)=0,"",SUM(AY59:AY70))</f>
        <v>6</v>
      </c>
      <c r="AZ71" s="669"/>
      <c r="BA71" s="666"/>
      <c r="BB71" s="666"/>
      <c r="BC71" s="666"/>
      <c r="BD71" s="667"/>
      <c r="BE71" s="670">
        <f t="shared" si="104"/>
        <v>34</v>
      </c>
      <c r="BF71" s="187"/>
      <c r="BG71" s="187"/>
    </row>
    <row r="72" spans="1:59" s="37" customFormat="1" ht="15.75" customHeight="1" thickTop="1">
      <c r="A72" s="72"/>
      <c r="B72" s="162"/>
      <c r="C72" s="162"/>
      <c r="BF72" s="187"/>
      <c r="BG72" s="187"/>
    </row>
    <row r="73" spans="1:59" s="37" customFormat="1" ht="15.75" customHeight="1">
      <c r="A73" s="72"/>
      <c r="B73" s="162"/>
      <c r="C73" s="162"/>
      <c r="BF73" s="187"/>
      <c r="BG73" s="187"/>
    </row>
    <row r="74" spans="1:59" s="37" customFormat="1" ht="15.75" customHeight="1">
      <c r="A74" s="72"/>
      <c r="B74" s="162"/>
      <c r="C74" s="162"/>
      <c r="BF74" s="187"/>
      <c r="BG74" s="187"/>
    </row>
    <row r="75" spans="1:59" s="37" customFormat="1" ht="15.75" customHeight="1">
      <c r="A75" s="72"/>
      <c r="B75" s="162"/>
      <c r="C75" s="162"/>
      <c r="BF75" s="187"/>
      <c r="BG75" s="187"/>
    </row>
    <row r="76" spans="1:59" s="37" customFormat="1" ht="15.75" customHeight="1">
      <c r="A76" s="72"/>
      <c r="B76" s="162"/>
      <c r="C76" s="162"/>
      <c r="BF76" s="187"/>
      <c r="BG76" s="187"/>
    </row>
    <row r="77" spans="1:59" s="37" customFormat="1" ht="15.75" customHeight="1">
      <c r="A77" s="72"/>
      <c r="B77" s="162"/>
      <c r="C77" s="162"/>
      <c r="BF77" s="187"/>
      <c r="BG77" s="187"/>
    </row>
    <row r="78" spans="1:59" s="37" customFormat="1" ht="15.75" customHeight="1">
      <c r="A78" s="72"/>
      <c r="B78" s="162"/>
      <c r="C78" s="162"/>
      <c r="BF78" s="187"/>
      <c r="BG78" s="187"/>
    </row>
    <row r="79" spans="1:59" s="37" customFormat="1" ht="15.75" customHeight="1">
      <c r="A79" s="72"/>
      <c r="B79" s="162"/>
      <c r="C79" s="162"/>
      <c r="BF79" s="187"/>
      <c r="BG79" s="187"/>
    </row>
    <row r="80" spans="1:59" s="37" customFormat="1" ht="15.75" customHeight="1">
      <c r="A80" s="72"/>
      <c r="B80" s="162"/>
      <c r="C80" s="162"/>
      <c r="BF80" s="187"/>
      <c r="BG80" s="187"/>
    </row>
    <row r="81" spans="1:59" s="37" customFormat="1" ht="15.75" customHeight="1">
      <c r="A81" s="72"/>
      <c r="B81" s="162"/>
      <c r="C81" s="162"/>
      <c r="BF81" s="187"/>
      <c r="BG81" s="187"/>
    </row>
    <row r="82" spans="1:59" s="37" customFormat="1" ht="15.75" customHeight="1">
      <c r="A82" s="72"/>
      <c r="B82" s="162"/>
      <c r="C82" s="162"/>
      <c r="BF82" s="187"/>
      <c r="BG82" s="187"/>
    </row>
    <row r="83" spans="1:59" s="37" customFormat="1" ht="15.75" customHeight="1">
      <c r="A83" s="72"/>
      <c r="B83" s="162"/>
      <c r="C83" s="162"/>
      <c r="BF83" s="187"/>
      <c r="BG83" s="187"/>
    </row>
    <row r="84" spans="1:59" s="37" customFormat="1" ht="15.75" customHeight="1">
      <c r="A84" s="72"/>
      <c r="B84" s="162"/>
      <c r="C84" s="162"/>
      <c r="BF84" s="187"/>
      <c r="BG84" s="187"/>
    </row>
    <row r="85" spans="1:59" s="37" customFormat="1" ht="15.75" customHeight="1">
      <c r="A85" s="72"/>
      <c r="B85" s="162"/>
      <c r="C85" s="162"/>
      <c r="BF85" s="187"/>
      <c r="BG85" s="187"/>
    </row>
    <row r="86" spans="1:59" s="37" customFormat="1" ht="15.75" customHeight="1">
      <c r="A86" s="72"/>
      <c r="B86" s="162"/>
      <c r="C86" s="162"/>
      <c r="BF86" s="187"/>
      <c r="BG86" s="187"/>
    </row>
    <row r="87" spans="1:59" s="37" customFormat="1" ht="15.75" customHeight="1">
      <c r="A87" s="72"/>
      <c r="B87" s="162"/>
      <c r="C87" s="162"/>
      <c r="BF87" s="187"/>
      <c r="BG87" s="187"/>
    </row>
    <row r="88" spans="1:59" s="37" customFormat="1" ht="15.75" customHeight="1">
      <c r="A88" s="72"/>
      <c r="B88" s="162"/>
      <c r="C88" s="162"/>
      <c r="BF88" s="187"/>
      <c r="BG88" s="187"/>
    </row>
    <row r="89" spans="1:59" s="37" customFormat="1" ht="15.75" customHeight="1">
      <c r="A89" s="72"/>
      <c r="B89" s="162"/>
      <c r="C89" s="162"/>
      <c r="BF89" s="187"/>
      <c r="BG89" s="187"/>
    </row>
    <row r="90" spans="1:59" s="37" customFormat="1" ht="15.75" customHeight="1">
      <c r="A90" s="72"/>
      <c r="B90" s="162"/>
      <c r="C90" s="162"/>
      <c r="BF90" s="187"/>
      <c r="BG90" s="187"/>
    </row>
    <row r="91" spans="1:59" s="37" customFormat="1" ht="15.75" customHeight="1">
      <c r="A91" s="72"/>
      <c r="B91" s="162"/>
      <c r="C91" s="162"/>
      <c r="BF91" s="187"/>
      <c r="BG91" s="187"/>
    </row>
    <row r="92" spans="1:59" s="37" customFormat="1" ht="15.75" customHeight="1">
      <c r="A92" s="72"/>
      <c r="B92" s="162"/>
      <c r="C92" s="162"/>
      <c r="BF92" s="187"/>
      <c r="BG92" s="187"/>
    </row>
    <row r="93" spans="1:59" s="37" customFormat="1" ht="15.75" customHeight="1">
      <c r="A93" s="72"/>
      <c r="B93" s="162"/>
      <c r="C93" s="162"/>
      <c r="BF93" s="187"/>
      <c r="BG93" s="187"/>
    </row>
    <row r="94" spans="1:59" s="37" customFormat="1" ht="15.75" customHeight="1">
      <c r="A94" s="72"/>
      <c r="B94" s="162"/>
      <c r="C94" s="162"/>
      <c r="BF94" s="187"/>
      <c r="BG94" s="187"/>
    </row>
    <row r="95" spans="1:59" s="37" customFormat="1" ht="15.75" customHeight="1">
      <c r="A95" s="72"/>
      <c r="B95" s="162"/>
      <c r="C95" s="162"/>
      <c r="BF95" s="187"/>
      <c r="BG95" s="187"/>
    </row>
    <row r="96" spans="1:59" s="37" customFormat="1" ht="15.75" customHeight="1">
      <c r="A96" s="72"/>
      <c r="B96" s="162"/>
      <c r="C96" s="162"/>
      <c r="BF96" s="187"/>
      <c r="BG96" s="187"/>
    </row>
    <row r="97" spans="1:59" s="37" customFormat="1" ht="15.75" customHeight="1">
      <c r="A97" s="72"/>
      <c r="B97" s="162"/>
      <c r="C97" s="162"/>
      <c r="BF97" s="187"/>
      <c r="BG97" s="187"/>
    </row>
    <row r="98" spans="1:59" s="37" customFormat="1" ht="15.75" customHeight="1">
      <c r="A98" s="72"/>
      <c r="B98" s="162"/>
      <c r="C98" s="162"/>
      <c r="BF98" s="187"/>
      <c r="BG98" s="187"/>
    </row>
    <row r="99" spans="1:59" s="37" customFormat="1" ht="15.75" customHeight="1">
      <c r="A99" s="72"/>
      <c r="B99" s="162"/>
      <c r="C99" s="162"/>
      <c r="BF99" s="187"/>
      <c r="BG99" s="187"/>
    </row>
    <row r="100" spans="1:59" s="37" customFormat="1" ht="15.75" customHeight="1">
      <c r="A100" s="72"/>
      <c r="B100" s="162"/>
      <c r="C100" s="162"/>
      <c r="BF100" s="187"/>
      <c r="BG100" s="187"/>
    </row>
    <row r="101" spans="1:59" s="37" customFormat="1" ht="15.75" customHeight="1">
      <c r="A101" s="72"/>
      <c r="B101" s="162"/>
      <c r="C101" s="162"/>
      <c r="BF101" s="187"/>
      <c r="BG101" s="187"/>
    </row>
    <row r="102" spans="1:59" s="37" customFormat="1" ht="15.75" customHeight="1">
      <c r="A102" s="72"/>
      <c r="B102" s="162"/>
      <c r="C102" s="162"/>
      <c r="BF102" s="187"/>
      <c r="BG102" s="187"/>
    </row>
    <row r="103" spans="1:59" s="37" customFormat="1" ht="15.75" customHeight="1">
      <c r="A103" s="72"/>
      <c r="B103" s="162"/>
      <c r="C103" s="162"/>
      <c r="BF103" s="187"/>
      <c r="BG103" s="187"/>
    </row>
    <row r="104" spans="1:59" s="37" customFormat="1" ht="15.75" customHeight="1">
      <c r="A104" s="72"/>
      <c r="B104" s="162"/>
      <c r="C104" s="162"/>
      <c r="BF104" s="187"/>
      <c r="BG104" s="187"/>
    </row>
    <row r="105" spans="1:59" s="37" customFormat="1" ht="15.75" customHeight="1">
      <c r="A105" s="72"/>
      <c r="B105" s="162"/>
      <c r="C105" s="162"/>
      <c r="BF105" s="187"/>
      <c r="BG105" s="187"/>
    </row>
    <row r="106" spans="1:59" s="37" customFormat="1" ht="15.75" customHeight="1">
      <c r="A106" s="72"/>
      <c r="B106" s="162"/>
      <c r="C106" s="162"/>
      <c r="BF106" s="187"/>
      <c r="BG106" s="187"/>
    </row>
    <row r="107" spans="1:59" s="37" customFormat="1" ht="15.75" customHeight="1">
      <c r="A107" s="72"/>
      <c r="B107" s="162"/>
      <c r="C107" s="162"/>
      <c r="BF107" s="187"/>
      <c r="BG107" s="187"/>
    </row>
    <row r="108" spans="1:59" s="37" customFormat="1" ht="15.75" customHeight="1">
      <c r="A108" s="72"/>
      <c r="B108" s="162"/>
      <c r="C108" s="162"/>
      <c r="BF108" s="187"/>
      <c r="BG108" s="187"/>
    </row>
    <row r="109" spans="1:59" s="37" customFormat="1" ht="15.75" customHeight="1">
      <c r="A109" s="72"/>
      <c r="B109" s="162"/>
      <c r="C109" s="162"/>
      <c r="BF109" s="187"/>
      <c r="BG109" s="187"/>
    </row>
    <row r="110" spans="1:59" s="37" customFormat="1" ht="15.75" customHeight="1">
      <c r="A110" s="72"/>
      <c r="B110" s="162"/>
      <c r="C110" s="162"/>
      <c r="BF110" s="187"/>
      <c r="BG110" s="187"/>
    </row>
    <row r="111" spans="1:59" s="37" customFormat="1" ht="15.75" customHeight="1">
      <c r="A111" s="72"/>
      <c r="B111" s="162"/>
      <c r="C111" s="162"/>
      <c r="BF111" s="187"/>
      <c r="BG111" s="187"/>
    </row>
    <row r="112" spans="1:59" s="37" customFormat="1" ht="15.75" customHeight="1">
      <c r="A112" s="72"/>
      <c r="B112" s="162"/>
      <c r="C112" s="162"/>
      <c r="BF112" s="187"/>
      <c r="BG112" s="187"/>
    </row>
    <row r="113" spans="1:59" s="37" customFormat="1" ht="15.75" customHeight="1">
      <c r="A113" s="72"/>
      <c r="B113" s="162"/>
      <c r="C113" s="162"/>
      <c r="BF113" s="187"/>
      <c r="BG113" s="187"/>
    </row>
    <row r="114" spans="1:59" s="37" customFormat="1" ht="15.75" customHeight="1">
      <c r="A114" s="72"/>
      <c r="B114" s="162"/>
      <c r="C114" s="162"/>
      <c r="BF114" s="187"/>
      <c r="BG114" s="187"/>
    </row>
    <row r="115" spans="1:59" s="37" customFormat="1" ht="15.75" customHeight="1">
      <c r="A115" s="72"/>
      <c r="B115" s="162"/>
      <c r="C115" s="162"/>
      <c r="BF115" s="187"/>
      <c r="BG115" s="187"/>
    </row>
    <row r="116" spans="1:59" s="37" customFormat="1" ht="15.75" customHeight="1">
      <c r="A116" s="72"/>
      <c r="B116" s="162"/>
      <c r="C116" s="162"/>
      <c r="BF116" s="187"/>
      <c r="BG116" s="187"/>
    </row>
    <row r="117" spans="1:59" s="37" customFormat="1" ht="15.75" customHeight="1">
      <c r="A117" s="72"/>
      <c r="B117" s="162"/>
      <c r="C117" s="162"/>
      <c r="BF117" s="187"/>
      <c r="BG117" s="187"/>
    </row>
    <row r="118" spans="1:59" s="37" customFormat="1" ht="15.75" customHeight="1">
      <c r="A118" s="72"/>
      <c r="B118" s="162"/>
      <c r="C118" s="162"/>
      <c r="BF118" s="187"/>
      <c r="BG118" s="187"/>
    </row>
    <row r="119" spans="1:59" s="37" customFormat="1" ht="15.75" customHeight="1">
      <c r="A119" s="72"/>
      <c r="B119" s="162"/>
      <c r="C119" s="162"/>
      <c r="BF119" s="187"/>
      <c r="BG119" s="187"/>
    </row>
    <row r="120" spans="1:59" s="37" customFormat="1" ht="15.75" customHeight="1">
      <c r="A120" s="72"/>
      <c r="B120" s="162"/>
      <c r="C120" s="162"/>
      <c r="BF120" s="187"/>
      <c r="BG120" s="187"/>
    </row>
    <row r="121" spans="1:59" s="37" customFormat="1" ht="15.75" customHeight="1">
      <c r="A121" s="72"/>
      <c r="B121" s="162"/>
      <c r="C121" s="162"/>
      <c r="BF121" s="187"/>
      <c r="BG121" s="187"/>
    </row>
    <row r="122" spans="1:59" s="37" customFormat="1" ht="15.75" customHeight="1">
      <c r="A122" s="72"/>
      <c r="B122" s="162"/>
      <c r="C122" s="162"/>
      <c r="BF122" s="187"/>
      <c r="BG122" s="187"/>
    </row>
    <row r="123" spans="1:59" s="37" customFormat="1" ht="15.75" customHeight="1">
      <c r="A123" s="72"/>
      <c r="B123" s="162"/>
      <c r="C123" s="162"/>
      <c r="BF123" s="187"/>
      <c r="BG123" s="187"/>
    </row>
    <row r="124" spans="1:59" s="37" customFormat="1" ht="15.75" customHeight="1">
      <c r="A124" s="72"/>
      <c r="B124" s="162"/>
      <c r="C124" s="162"/>
      <c r="BF124" s="187"/>
      <c r="BG124" s="187"/>
    </row>
    <row r="125" spans="1:59" s="37" customFormat="1" ht="15.75" customHeight="1">
      <c r="A125" s="72"/>
      <c r="B125" s="162"/>
      <c r="C125" s="162"/>
      <c r="BF125" s="187"/>
      <c r="BG125" s="187"/>
    </row>
    <row r="126" spans="1:59" s="37" customFormat="1" ht="15.75" customHeight="1">
      <c r="A126" s="72"/>
      <c r="B126" s="162"/>
      <c r="C126" s="162"/>
      <c r="BF126" s="187"/>
      <c r="BG126" s="187"/>
    </row>
    <row r="127" spans="1:59" s="37" customFormat="1" ht="15.75" customHeight="1">
      <c r="A127" s="72"/>
      <c r="B127" s="162"/>
      <c r="C127" s="162"/>
      <c r="BF127" s="187"/>
      <c r="BG127" s="187"/>
    </row>
    <row r="128" spans="1:59" s="37" customFormat="1" ht="15.75" customHeight="1">
      <c r="A128" s="72"/>
      <c r="B128" s="162"/>
      <c r="C128" s="162"/>
      <c r="BF128" s="187"/>
      <c r="BG128" s="187"/>
    </row>
    <row r="129" spans="1:59" s="37" customFormat="1" ht="15.75" customHeight="1">
      <c r="A129" s="72"/>
      <c r="B129" s="162"/>
      <c r="C129" s="162"/>
      <c r="BF129" s="187"/>
      <c r="BG129" s="187"/>
    </row>
    <row r="130" spans="1:59" s="37" customFormat="1" ht="15.75" customHeight="1">
      <c r="A130" s="72"/>
      <c r="B130" s="162"/>
      <c r="C130" s="162"/>
      <c r="BF130" s="187"/>
      <c r="BG130" s="187"/>
    </row>
    <row r="131" spans="1:59" s="37" customFormat="1" ht="15.75" customHeight="1">
      <c r="A131" s="72"/>
      <c r="B131" s="162"/>
      <c r="C131" s="162"/>
      <c r="BF131" s="187"/>
      <c r="BG131" s="187"/>
    </row>
    <row r="132" spans="1:59" s="37" customFormat="1" ht="15.75" customHeight="1">
      <c r="A132" s="72"/>
      <c r="B132" s="162"/>
      <c r="C132" s="162"/>
      <c r="BF132" s="187"/>
      <c r="BG132" s="187"/>
    </row>
    <row r="133" spans="1:59" s="37" customFormat="1" ht="15.75" customHeight="1">
      <c r="A133" s="72"/>
      <c r="B133" s="162"/>
      <c r="C133" s="162"/>
      <c r="BF133" s="187"/>
      <c r="BG133" s="187"/>
    </row>
    <row r="134" spans="1:59" s="37" customFormat="1" ht="15.75" customHeight="1">
      <c r="A134" s="72"/>
      <c r="B134" s="162"/>
      <c r="C134" s="162"/>
      <c r="BF134" s="187"/>
      <c r="BG134" s="187"/>
    </row>
    <row r="135" spans="1:59" s="37" customFormat="1" ht="15.75" customHeight="1">
      <c r="A135" s="72"/>
      <c r="B135" s="162"/>
      <c r="C135" s="162"/>
      <c r="BF135" s="187"/>
      <c r="BG135" s="187"/>
    </row>
    <row r="136" spans="1:59" s="37" customFormat="1" ht="15.75" customHeight="1">
      <c r="A136" s="72"/>
      <c r="B136" s="162"/>
      <c r="C136" s="162"/>
      <c r="BF136" s="187"/>
      <c r="BG136" s="187"/>
    </row>
    <row r="137" spans="1:59" s="37" customFormat="1" ht="15.75" customHeight="1">
      <c r="A137" s="72"/>
      <c r="B137" s="163"/>
      <c r="C137" s="163"/>
      <c r="BF137" s="187"/>
      <c r="BG137" s="187"/>
    </row>
    <row r="138" spans="1:59" s="37" customFormat="1" ht="15.75" customHeight="1">
      <c r="A138" s="72"/>
      <c r="B138" s="163"/>
      <c r="C138" s="163"/>
      <c r="BF138" s="187"/>
      <c r="BG138" s="187"/>
    </row>
    <row r="139" spans="1:59" s="37" customFormat="1" ht="15.75" customHeight="1">
      <c r="A139" s="72"/>
      <c r="B139" s="163"/>
      <c r="C139" s="163"/>
      <c r="BF139" s="187"/>
      <c r="BG139" s="187"/>
    </row>
    <row r="140" spans="1:59" s="37" customFormat="1" ht="15.75" customHeight="1">
      <c r="A140" s="72"/>
      <c r="B140" s="163"/>
      <c r="C140" s="163"/>
      <c r="BF140" s="187"/>
      <c r="BG140" s="187"/>
    </row>
    <row r="141" spans="1:59" s="37" customFormat="1" ht="15.75" customHeight="1">
      <c r="A141" s="72"/>
      <c r="B141" s="163"/>
      <c r="C141" s="163"/>
      <c r="BF141" s="187"/>
      <c r="BG141" s="187"/>
    </row>
    <row r="142" spans="1:59" s="37" customFormat="1" ht="15.75" customHeight="1">
      <c r="A142" s="72"/>
      <c r="B142" s="163"/>
      <c r="C142" s="163"/>
      <c r="BF142" s="187"/>
      <c r="BG142" s="187"/>
    </row>
    <row r="143" spans="1:59" ht="15.75" customHeight="1">
      <c r="A143" s="72"/>
      <c r="B143" s="163"/>
      <c r="C143" s="163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9" ht="15.75" customHeight="1">
      <c r="A144" s="72"/>
      <c r="B144" s="163"/>
      <c r="C144" s="163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5.75" customHeight="1">
      <c r="A145" s="72"/>
      <c r="B145" s="163"/>
      <c r="C145" s="163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5.75" customHeight="1">
      <c r="A146" s="73"/>
      <c r="B146" s="164"/>
      <c r="C146" s="164"/>
    </row>
    <row r="147" spans="1:57" ht="15.75" customHeight="1">
      <c r="A147" s="73"/>
      <c r="B147" s="164"/>
      <c r="C147" s="164"/>
    </row>
    <row r="148" spans="1:57" ht="15.75" customHeight="1">
      <c r="A148" s="73"/>
      <c r="B148" s="164"/>
      <c r="C148" s="164"/>
    </row>
    <row r="149" spans="1:57" ht="15.75" customHeight="1">
      <c r="A149" s="73"/>
      <c r="B149" s="164"/>
      <c r="C149" s="164"/>
    </row>
    <row r="150" spans="1:57" ht="15.75" customHeight="1">
      <c r="A150" s="73"/>
      <c r="B150" s="164"/>
      <c r="C150" s="164"/>
    </row>
    <row r="151" spans="1:57" ht="15.75" customHeight="1">
      <c r="A151" s="73"/>
      <c r="B151" s="164"/>
      <c r="C151" s="164"/>
    </row>
    <row r="152" spans="1:57" ht="15.75" customHeight="1">
      <c r="A152" s="73"/>
      <c r="B152" s="164"/>
      <c r="C152" s="164"/>
    </row>
    <row r="153" spans="1:57" ht="15.75" customHeight="1">
      <c r="A153" s="73"/>
      <c r="B153" s="164"/>
      <c r="C153" s="164"/>
    </row>
    <row r="154" spans="1:57" ht="15.75" customHeight="1">
      <c r="A154" s="73"/>
      <c r="B154" s="164"/>
      <c r="C154" s="164"/>
    </row>
    <row r="155" spans="1:57" ht="15.75" customHeight="1">
      <c r="A155" s="73"/>
      <c r="B155" s="164"/>
      <c r="C155" s="164"/>
    </row>
    <row r="156" spans="1:57" ht="15.75" customHeight="1">
      <c r="A156" s="73"/>
      <c r="B156" s="164"/>
      <c r="C156" s="164"/>
    </row>
    <row r="157" spans="1:57" ht="15.75" customHeight="1">
      <c r="A157" s="73"/>
      <c r="B157" s="164"/>
      <c r="C157" s="164"/>
    </row>
    <row r="158" spans="1:57" ht="15.75" customHeight="1">
      <c r="A158" s="73"/>
      <c r="B158" s="164"/>
      <c r="C158" s="164"/>
    </row>
    <row r="159" spans="1:57" ht="15.75" customHeight="1">
      <c r="A159" s="73"/>
      <c r="B159" s="164"/>
      <c r="C159" s="164"/>
    </row>
    <row r="160" spans="1:57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 ht="15.75" customHeight="1">
      <c r="A171" s="73"/>
      <c r="B171" s="164"/>
      <c r="C171" s="164"/>
    </row>
    <row r="172" spans="1:3" ht="15.75" customHeight="1">
      <c r="A172" s="73"/>
      <c r="B172" s="164"/>
      <c r="C172" s="164"/>
    </row>
    <row r="173" spans="1:3" ht="15.75" customHeight="1">
      <c r="A173" s="73"/>
      <c r="B173" s="164"/>
      <c r="C173" s="164"/>
    </row>
    <row r="174" spans="1:3" ht="15.75" customHeight="1">
      <c r="A174" s="73"/>
      <c r="B174" s="164"/>
      <c r="C174" s="164"/>
    </row>
    <row r="175" spans="1:3" ht="15.75" customHeight="1">
      <c r="A175" s="73"/>
      <c r="B175" s="164"/>
      <c r="C175" s="164"/>
    </row>
    <row r="176" spans="1:3" ht="15.75" customHeight="1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  <row r="237" spans="1:3">
      <c r="A237" s="73"/>
      <c r="B237" s="164"/>
      <c r="C237" s="164"/>
    </row>
    <row r="238" spans="1:3">
      <c r="A238" s="73"/>
      <c r="B238" s="164"/>
      <c r="C238" s="164"/>
    </row>
    <row r="239" spans="1:3">
      <c r="A239" s="73"/>
      <c r="B239" s="164"/>
      <c r="C239" s="164"/>
    </row>
    <row r="240" spans="1:3">
      <c r="A240" s="73"/>
      <c r="B240" s="164"/>
      <c r="C240" s="164"/>
    </row>
    <row r="241" spans="1:3">
      <c r="A241" s="73"/>
      <c r="B241" s="164"/>
      <c r="C241" s="164"/>
    </row>
    <row r="242" spans="1:3">
      <c r="A242" s="73"/>
      <c r="B242" s="164"/>
      <c r="C242" s="164"/>
    </row>
  </sheetData>
  <sheetProtection selectLockedCells="1"/>
  <protectedRanges>
    <protectedRange sqref="C58" name="Tartomány4"/>
    <protectedRange sqref="C70:C71" name="Tartomány4_1"/>
  </protectedRanges>
  <mergeCells count="65">
    <mergeCell ref="BG6:BG8"/>
    <mergeCell ref="BF6:BF8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AZ6:BE7"/>
    <mergeCell ref="D7:I7"/>
    <mergeCell ref="J7:O7"/>
    <mergeCell ref="P7:U7"/>
    <mergeCell ref="V7:AA7"/>
    <mergeCell ref="AB7:AG7"/>
    <mergeCell ref="AH7:AM7"/>
    <mergeCell ref="AN7:AS7"/>
    <mergeCell ref="AT7:AY7"/>
    <mergeCell ref="A1:BE1"/>
    <mergeCell ref="A2:BE2"/>
    <mergeCell ref="A4:BE4"/>
    <mergeCell ref="A5:BE5"/>
    <mergeCell ref="A3:BE3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X8:Y8"/>
    <mergeCell ref="AP8:AQ8"/>
    <mergeCell ref="Z8:Z9"/>
    <mergeCell ref="BB8:BC8"/>
    <mergeCell ref="BD8:BD9"/>
    <mergeCell ref="BE8:BE9"/>
    <mergeCell ref="D44:AA44"/>
    <mergeCell ref="AB44:AY44"/>
    <mergeCell ref="AZ44:BE44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3:AA53"/>
    <mergeCell ref="AB53:AY53"/>
    <mergeCell ref="AZ53:BE53"/>
    <mergeCell ref="A57:AA57"/>
    <mergeCell ref="A58:AA58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67" orientation="landscape" r:id="rId1"/>
  <headerFooter alignWithMargins="0">
    <oddHeader>&amp;R 1/b. számú melléklet az  Állami légiközlekedési alapképzési szak tantervéhez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G242"/>
  <sheetViews>
    <sheetView view="pageBreakPreview" zoomScaleNormal="85" zoomScaleSheetLayoutView="100" workbookViewId="0">
      <pane xSplit="21" ySplit="11" topLeftCell="V21" activePane="bottomRight" state="frozen"/>
      <selection activeCell="A15" sqref="A15"/>
      <selection pane="topRight" activeCell="A15" sqref="A15"/>
      <selection pane="bottomLeft" activeCell="A15" sqref="A15"/>
      <selection pane="bottomRight" activeCell="A42" sqref="A42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60.33203125" style="165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5.6640625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5.1640625" style="35" bestFit="1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8" style="35" bestFit="1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6.83203125" style="35" bestFit="1" customWidth="1"/>
    <col min="57" max="57" width="9" style="35" customWidth="1"/>
    <col min="58" max="58" width="52.83203125" style="183" bestFit="1" customWidth="1"/>
    <col min="59" max="59" width="39" style="183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526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527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184"/>
      <c r="BG4" s="184"/>
    </row>
    <row r="5" spans="1:59" ht="21.95" customHeight="1" thickBot="1">
      <c r="A5" s="690" t="s">
        <v>528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</row>
    <row r="6" spans="1:59" ht="15.95" customHeight="1" thickTop="1" thickBot="1">
      <c r="A6" s="781" t="s">
        <v>1</v>
      </c>
      <c r="B6" s="784" t="s">
        <v>2</v>
      </c>
      <c r="C6" s="787" t="s">
        <v>3</v>
      </c>
      <c r="D6" s="790" t="s">
        <v>4</v>
      </c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0" t="s">
        <v>4</v>
      </c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91"/>
      <c r="AU6" s="791"/>
      <c r="AV6" s="791"/>
      <c r="AW6" s="791"/>
      <c r="AX6" s="791"/>
      <c r="AY6" s="791"/>
      <c r="AZ6" s="764" t="s">
        <v>5</v>
      </c>
      <c r="BA6" s="765"/>
      <c r="BB6" s="765"/>
      <c r="BC6" s="765"/>
      <c r="BD6" s="765"/>
      <c r="BE6" s="766"/>
      <c r="BF6" s="778" t="s">
        <v>47</v>
      </c>
      <c r="BG6" s="775" t="s">
        <v>48</v>
      </c>
    </row>
    <row r="7" spans="1:59" ht="15.95" customHeight="1">
      <c r="A7" s="782"/>
      <c r="B7" s="785"/>
      <c r="C7" s="788"/>
      <c r="D7" s="770" t="s">
        <v>6</v>
      </c>
      <c r="E7" s="771"/>
      <c r="F7" s="771"/>
      <c r="G7" s="771"/>
      <c r="H7" s="771"/>
      <c r="I7" s="772"/>
      <c r="J7" s="773" t="s">
        <v>7</v>
      </c>
      <c r="K7" s="771"/>
      <c r="L7" s="771"/>
      <c r="M7" s="771"/>
      <c r="N7" s="771"/>
      <c r="O7" s="774"/>
      <c r="P7" s="770" t="s">
        <v>8</v>
      </c>
      <c r="Q7" s="771"/>
      <c r="R7" s="771"/>
      <c r="S7" s="771"/>
      <c r="T7" s="771"/>
      <c r="U7" s="772"/>
      <c r="V7" s="770" t="s">
        <v>9</v>
      </c>
      <c r="W7" s="771"/>
      <c r="X7" s="771"/>
      <c r="Y7" s="771"/>
      <c r="Z7" s="771"/>
      <c r="AA7" s="772"/>
      <c r="AB7" s="773" t="s">
        <v>10</v>
      </c>
      <c r="AC7" s="771"/>
      <c r="AD7" s="771"/>
      <c r="AE7" s="771"/>
      <c r="AF7" s="771"/>
      <c r="AG7" s="772"/>
      <c r="AH7" s="773" t="s">
        <v>11</v>
      </c>
      <c r="AI7" s="771"/>
      <c r="AJ7" s="771"/>
      <c r="AK7" s="771"/>
      <c r="AL7" s="771"/>
      <c r="AM7" s="774"/>
      <c r="AN7" s="770" t="s">
        <v>34</v>
      </c>
      <c r="AO7" s="771"/>
      <c r="AP7" s="771"/>
      <c r="AQ7" s="771"/>
      <c r="AR7" s="771"/>
      <c r="AS7" s="772"/>
      <c r="AT7" s="773" t="s">
        <v>35</v>
      </c>
      <c r="AU7" s="771"/>
      <c r="AV7" s="771"/>
      <c r="AW7" s="771"/>
      <c r="AX7" s="771"/>
      <c r="AY7" s="772"/>
      <c r="AZ7" s="767"/>
      <c r="BA7" s="810"/>
      <c r="BB7" s="810"/>
      <c r="BC7" s="810"/>
      <c r="BD7" s="810"/>
      <c r="BE7" s="811"/>
      <c r="BF7" s="779"/>
      <c r="BG7" s="776"/>
    </row>
    <row r="8" spans="1:59" ht="15.95" customHeight="1">
      <c r="A8" s="782"/>
      <c r="B8" s="785"/>
      <c r="C8" s="788"/>
      <c r="D8" s="809" t="s">
        <v>12</v>
      </c>
      <c r="E8" s="798"/>
      <c r="F8" s="797" t="s">
        <v>13</v>
      </c>
      <c r="G8" s="798"/>
      <c r="H8" s="799" t="s">
        <v>14</v>
      </c>
      <c r="I8" s="803" t="s">
        <v>36</v>
      </c>
      <c r="J8" s="805" t="s">
        <v>12</v>
      </c>
      <c r="K8" s="798"/>
      <c r="L8" s="797" t="s">
        <v>13</v>
      </c>
      <c r="M8" s="798"/>
      <c r="N8" s="799" t="s">
        <v>14</v>
      </c>
      <c r="O8" s="807" t="s">
        <v>36</v>
      </c>
      <c r="P8" s="809" t="s">
        <v>12</v>
      </c>
      <c r="Q8" s="798"/>
      <c r="R8" s="797" t="s">
        <v>13</v>
      </c>
      <c r="S8" s="798"/>
      <c r="T8" s="799" t="s">
        <v>14</v>
      </c>
      <c r="U8" s="803" t="s">
        <v>36</v>
      </c>
      <c r="V8" s="809" t="s">
        <v>12</v>
      </c>
      <c r="W8" s="798"/>
      <c r="X8" s="797" t="s">
        <v>13</v>
      </c>
      <c r="Y8" s="798"/>
      <c r="Z8" s="799" t="s">
        <v>14</v>
      </c>
      <c r="AA8" s="803" t="s">
        <v>36</v>
      </c>
      <c r="AB8" s="805" t="s">
        <v>12</v>
      </c>
      <c r="AC8" s="798"/>
      <c r="AD8" s="797" t="s">
        <v>13</v>
      </c>
      <c r="AE8" s="798"/>
      <c r="AF8" s="799" t="s">
        <v>14</v>
      </c>
      <c r="AG8" s="803" t="s">
        <v>36</v>
      </c>
      <c r="AH8" s="805" t="s">
        <v>12</v>
      </c>
      <c r="AI8" s="798"/>
      <c r="AJ8" s="797" t="s">
        <v>13</v>
      </c>
      <c r="AK8" s="798"/>
      <c r="AL8" s="799" t="s">
        <v>14</v>
      </c>
      <c r="AM8" s="807" t="s">
        <v>36</v>
      </c>
      <c r="AN8" s="809" t="s">
        <v>12</v>
      </c>
      <c r="AO8" s="798"/>
      <c r="AP8" s="797" t="s">
        <v>13</v>
      </c>
      <c r="AQ8" s="798"/>
      <c r="AR8" s="799" t="s">
        <v>14</v>
      </c>
      <c r="AS8" s="803" t="s">
        <v>36</v>
      </c>
      <c r="AT8" s="805" t="s">
        <v>12</v>
      </c>
      <c r="AU8" s="798"/>
      <c r="AV8" s="797" t="s">
        <v>13</v>
      </c>
      <c r="AW8" s="798"/>
      <c r="AX8" s="799" t="s">
        <v>14</v>
      </c>
      <c r="AY8" s="806" t="s">
        <v>36</v>
      </c>
      <c r="AZ8" s="805" t="s">
        <v>12</v>
      </c>
      <c r="BA8" s="798"/>
      <c r="BB8" s="797" t="s">
        <v>13</v>
      </c>
      <c r="BC8" s="798"/>
      <c r="BD8" s="799" t="s">
        <v>14</v>
      </c>
      <c r="BE8" s="801" t="s">
        <v>43</v>
      </c>
      <c r="BF8" s="780"/>
      <c r="BG8" s="777"/>
    </row>
    <row r="9" spans="1:59" s="46" customFormat="1" ht="80.099999999999994" customHeight="1" thickBot="1">
      <c r="A9" s="783"/>
      <c r="B9" s="786"/>
      <c r="C9" s="789"/>
      <c r="D9" s="38" t="s">
        <v>37</v>
      </c>
      <c r="E9" s="39" t="s">
        <v>38</v>
      </c>
      <c r="F9" s="40" t="s">
        <v>37</v>
      </c>
      <c r="G9" s="39" t="s">
        <v>38</v>
      </c>
      <c r="H9" s="800"/>
      <c r="I9" s="804"/>
      <c r="J9" s="41" t="s">
        <v>37</v>
      </c>
      <c r="K9" s="39" t="s">
        <v>38</v>
      </c>
      <c r="L9" s="40" t="s">
        <v>37</v>
      </c>
      <c r="M9" s="39" t="s">
        <v>38</v>
      </c>
      <c r="N9" s="800"/>
      <c r="O9" s="808"/>
      <c r="P9" s="38" t="s">
        <v>37</v>
      </c>
      <c r="Q9" s="39" t="s">
        <v>38</v>
      </c>
      <c r="R9" s="40" t="s">
        <v>37</v>
      </c>
      <c r="S9" s="39" t="s">
        <v>38</v>
      </c>
      <c r="T9" s="800"/>
      <c r="U9" s="804"/>
      <c r="V9" s="38" t="s">
        <v>37</v>
      </c>
      <c r="W9" s="39" t="s">
        <v>38</v>
      </c>
      <c r="X9" s="40" t="s">
        <v>37</v>
      </c>
      <c r="Y9" s="39" t="s">
        <v>38</v>
      </c>
      <c r="Z9" s="800"/>
      <c r="AA9" s="804"/>
      <c r="AB9" s="41" t="s">
        <v>37</v>
      </c>
      <c r="AC9" s="39" t="s">
        <v>38</v>
      </c>
      <c r="AD9" s="40" t="s">
        <v>37</v>
      </c>
      <c r="AE9" s="39" t="s">
        <v>38</v>
      </c>
      <c r="AF9" s="800"/>
      <c r="AG9" s="804"/>
      <c r="AH9" s="41" t="s">
        <v>37</v>
      </c>
      <c r="AI9" s="39" t="s">
        <v>38</v>
      </c>
      <c r="AJ9" s="40" t="s">
        <v>37</v>
      </c>
      <c r="AK9" s="39" t="s">
        <v>38</v>
      </c>
      <c r="AL9" s="800"/>
      <c r="AM9" s="808"/>
      <c r="AN9" s="38" t="s">
        <v>37</v>
      </c>
      <c r="AO9" s="39" t="s">
        <v>38</v>
      </c>
      <c r="AP9" s="40" t="s">
        <v>37</v>
      </c>
      <c r="AQ9" s="39" t="s">
        <v>38</v>
      </c>
      <c r="AR9" s="800"/>
      <c r="AS9" s="804"/>
      <c r="AT9" s="41" t="s">
        <v>37</v>
      </c>
      <c r="AU9" s="39" t="s">
        <v>38</v>
      </c>
      <c r="AV9" s="40" t="s">
        <v>37</v>
      </c>
      <c r="AW9" s="39" t="s">
        <v>38</v>
      </c>
      <c r="AX9" s="800"/>
      <c r="AY9" s="758"/>
      <c r="AZ9" s="41" t="s">
        <v>37</v>
      </c>
      <c r="BA9" s="39" t="s">
        <v>39</v>
      </c>
      <c r="BB9" s="40" t="s">
        <v>37</v>
      </c>
      <c r="BC9" s="39" t="s">
        <v>39</v>
      </c>
      <c r="BD9" s="800"/>
      <c r="BE9" s="802"/>
      <c r="BF9" s="366"/>
      <c r="BG9" s="80"/>
    </row>
    <row r="10" spans="1:59" s="46" customFormat="1" ht="15.75" customHeight="1" thickBot="1">
      <c r="A10" s="42"/>
      <c r="B10" s="43"/>
      <c r="C10" s="44" t="s">
        <v>54</v>
      </c>
      <c r="D10" s="45">
        <f>SUM(ÁLK_ALAPOZÓ!D68)</f>
        <v>16</v>
      </c>
      <c r="E10" s="111">
        <f>SUM(ÁLK_ALAPOZÓ!E68)</f>
        <v>224</v>
      </c>
      <c r="F10" s="111">
        <f>SUM(ÁLK_ALAPOZÓ!F68)</f>
        <v>15</v>
      </c>
      <c r="G10" s="111">
        <f>SUM(ÁLK_ALAPOZÓ!G68)</f>
        <v>218</v>
      </c>
      <c r="H10" s="111">
        <f>SUM(ÁLK_ALAPOZÓ!H68)</f>
        <v>28</v>
      </c>
      <c r="I10" s="111" t="s">
        <v>17</v>
      </c>
      <c r="J10" s="45">
        <f>SUM(ÁLK_ALAPOZÓ!J68)</f>
        <v>17</v>
      </c>
      <c r="K10" s="111">
        <f>SUM(ÁLK_ALAPOZÓ!K68)</f>
        <v>238</v>
      </c>
      <c r="L10" s="111">
        <f>SUM(ÁLK_ALAPOZÓ!L68)</f>
        <v>19</v>
      </c>
      <c r="M10" s="111">
        <f>SUM(ÁLK_ALAPOZÓ!M68)</f>
        <v>276</v>
      </c>
      <c r="N10" s="111">
        <f>SUM(ÁLK_ALAPOZÓ!N68)</f>
        <v>29</v>
      </c>
      <c r="O10" s="111" t="s">
        <v>17</v>
      </c>
      <c r="P10" s="45">
        <f>SUM(ÁLK_ALAPOZÓ!P68)</f>
        <v>13</v>
      </c>
      <c r="Q10" s="111">
        <f>SUM(ÁLK_ALAPOZÓ!Q68)</f>
        <v>182</v>
      </c>
      <c r="R10" s="111">
        <f>SUM(ÁLK_ALAPOZÓ!R68)</f>
        <v>21</v>
      </c>
      <c r="S10" s="111">
        <f>SUM(ÁLK_ALAPOZÓ!S68)</f>
        <v>302</v>
      </c>
      <c r="T10" s="111">
        <f>SUM(ÁLK_ALAPOZÓ!T68)</f>
        <v>33</v>
      </c>
      <c r="U10" s="111" t="s">
        <v>17</v>
      </c>
      <c r="V10" s="45">
        <f>SUM(ÁLK_ALAPOZÓ!V68)</f>
        <v>18</v>
      </c>
      <c r="W10" s="45">
        <f>SUM(ÁLK_ALAPOZÓ!W68)</f>
        <v>252</v>
      </c>
      <c r="X10" s="45">
        <f>SUM(ÁLK_ALAPOZÓ!X68)</f>
        <v>8</v>
      </c>
      <c r="Y10" s="45">
        <f>SUM(ÁLK_ALAPOZÓ!Y68)</f>
        <v>112</v>
      </c>
      <c r="Z10" s="45">
        <f>SUM(ÁLK_ALAPOZÓ!Z68)</f>
        <v>20</v>
      </c>
      <c r="AA10" s="111" t="s">
        <v>17</v>
      </c>
      <c r="AB10" s="45">
        <f>SUM(ÁLK_ALAPOZÓ!AB68)</f>
        <v>3</v>
      </c>
      <c r="AC10" s="45">
        <f>SUM(ÁLK_ALAPOZÓ!AC68)</f>
        <v>42</v>
      </c>
      <c r="AD10" s="45">
        <f>SUM(ÁLK_ALAPOZÓ!AD68)</f>
        <v>5</v>
      </c>
      <c r="AE10" s="45">
        <f>SUM(ÁLK_ALAPOZÓ!AE68)</f>
        <v>70</v>
      </c>
      <c r="AF10" s="111">
        <f>SUM(ÁLK_ALAPOZÓ!AF68)</f>
        <v>5</v>
      </c>
      <c r="AG10" s="111" t="s">
        <v>17</v>
      </c>
      <c r="AH10" s="45">
        <f>SUM(ÁLK_ALAPOZÓ!AH68)</f>
        <v>1</v>
      </c>
      <c r="AI10" s="111">
        <f>SUM(ÁLK_ALAPOZÓ!AI68)</f>
        <v>14</v>
      </c>
      <c r="AJ10" s="111">
        <f>SUM(ÁLK_ALAPOZÓ!AJ68)</f>
        <v>4</v>
      </c>
      <c r="AK10" s="111">
        <f>SUM(ÁLK_ALAPOZÓ!AK68)</f>
        <v>56</v>
      </c>
      <c r="AL10" s="111">
        <f>SUM(ÁLK_ALAPOZÓ!AL68)</f>
        <v>2</v>
      </c>
      <c r="AM10" s="111" t="s">
        <v>17</v>
      </c>
      <c r="AN10" s="45">
        <f>SUM(ÁLK_ALAPOZÓ!AN68)</f>
        <v>0</v>
      </c>
      <c r="AO10" s="111">
        <f>SUM(ÁLK_ALAPOZÓ!AO68)</f>
        <v>0</v>
      </c>
      <c r="AP10" s="111">
        <f>SUM(ÁLK_ALAPOZÓ!AP68)</f>
        <v>3</v>
      </c>
      <c r="AQ10" s="111">
        <f>SUM(ÁLK_ALAPOZÓ!AQ68)</f>
        <v>42</v>
      </c>
      <c r="AR10" s="111">
        <f>SUM(ÁLK_ALAPOZÓ!AR68)</f>
        <v>0</v>
      </c>
      <c r="AS10" s="111" t="s">
        <v>17</v>
      </c>
      <c r="AT10" s="45">
        <f>SUM(ÁLK_ALAPOZÓ!AT68)</f>
        <v>2</v>
      </c>
      <c r="AU10" s="45">
        <f>SUM(ÁLK_ALAPOZÓ!AU68)</f>
        <v>28</v>
      </c>
      <c r="AV10" s="45">
        <f>SUM(ÁLK_ALAPOZÓ!AV68)</f>
        <v>2</v>
      </c>
      <c r="AW10" s="45">
        <f>SUM(ÁLK_ALAPOZÓ!AW68)</f>
        <v>28</v>
      </c>
      <c r="AX10" s="111">
        <f>SUM(ÁLK_ALAPOZÓ!AX68)</f>
        <v>10</v>
      </c>
      <c r="AY10" s="112" t="s">
        <v>17</v>
      </c>
      <c r="AZ10" s="56">
        <f>SUM(ÁLK_ALAPOZÓ!AZ68)</f>
        <v>70</v>
      </c>
      <c r="BA10" s="111">
        <f>SUM(ÁLK_ALAPOZÓ!BA68)</f>
        <v>980</v>
      </c>
      <c r="BB10" s="111">
        <f>SUM(ÁLK_ALAPOZÓ!BB68)</f>
        <v>77</v>
      </c>
      <c r="BC10" s="111">
        <f>SUM(ÁLK_ALAPOZÓ!BC68)</f>
        <v>1096</v>
      </c>
      <c r="BD10" s="111">
        <f>SUM(ÁLK_ALAPOZÓ!BD68)</f>
        <v>127</v>
      </c>
      <c r="BE10" s="113">
        <f>SUM(ÁLK_ALAPOZÓ!BE68)</f>
        <v>147</v>
      </c>
      <c r="BF10" s="367"/>
      <c r="BG10" s="186"/>
    </row>
    <row r="11" spans="1:59" s="2" customFormat="1" ht="15.75" customHeight="1">
      <c r="A11" s="47" t="s">
        <v>7</v>
      </c>
      <c r="B11" s="48"/>
      <c r="C11" s="242" t="s">
        <v>50</v>
      </c>
      <c r="D11" s="50"/>
      <c r="E11" s="51"/>
      <c r="F11" s="52"/>
      <c r="G11" s="51"/>
      <c r="H11" s="52"/>
      <c r="I11" s="53"/>
      <c r="J11" s="52"/>
      <c r="K11" s="51"/>
      <c r="L11" s="52"/>
      <c r="M11" s="51"/>
      <c r="N11" s="52"/>
      <c r="O11" s="53"/>
      <c r="P11" s="52"/>
      <c r="Q11" s="51"/>
      <c r="R11" s="52"/>
      <c r="S11" s="51"/>
      <c r="T11" s="52"/>
      <c r="U11" s="53"/>
      <c r="V11" s="52"/>
      <c r="W11" s="51"/>
      <c r="X11" s="52"/>
      <c r="Y11" s="51"/>
      <c r="Z11" s="52"/>
      <c r="AA11" s="114"/>
      <c r="AB11" s="52"/>
      <c r="AC11" s="51"/>
      <c r="AD11" s="52"/>
      <c r="AE11" s="51"/>
      <c r="AF11" s="52"/>
      <c r="AG11" s="53"/>
      <c r="AH11" s="52"/>
      <c r="AI11" s="51"/>
      <c r="AJ11" s="52"/>
      <c r="AK11" s="51"/>
      <c r="AL11" s="52"/>
      <c r="AM11" s="53"/>
      <c r="AN11" s="52"/>
      <c r="AO11" s="51"/>
      <c r="AP11" s="52"/>
      <c r="AQ11" s="51"/>
      <c r="AR11" s="52"/>
      <c r="AS11" s="53"/>
      <c r="AT11" s="52"/>
      <c r="AU11" s="51"/>
      <c r="AV11" s="52"/>
      <c r="AW11" s="51"/>
      <c r="AX11" s="52"/>
      <c r="AY11" s="54"/>
      <c r="AZ11" s="55"/>
      <c r="BA11" s="55"/>
      <c r="BB11" s="55"/>
      <c r="BC11" s="55"/>
      <c r="BD11" s="368" t="str">
        <f t="shared" ref="BD11:BD41" si="0">IF(N11+H11+T11+Z11+AF11+AL11+AR11+AX11=0,"",N11+H11+T11+Z11+AF11+AL11+AR11+AX11)</f>
        <v/>
      </c>
      <c r="BE11" s="369"/>
    </row>
    <row r="12" spans="1:59" ht="15.75" customHeight="1">
      <c r="A12" s="382" t="s">
        <v>318</v>
      </c>
      <c r="B12" s="383" t="s">
        <v>15</v>
      </c>
      <c r="C12" s="384" t="s">
        <v>119</v>
      </c>
      <c r="D12" s="385"/>
      <c r="E12" s="386" t="s">
        <v>210</v>
      </c>
      <c r="F12" s="385"/>
      <c r="G12" s="386" t="s">
        <v>210</v>
      </c>
      <c r="H12" s="385"/>
      <c r="I12" s="387"/>
      <c r="J12" s="388"/>
      <c r="K12" s="386" t="s">
        <v>210</v>
      </c>
      <c r="L12" s="389"/>
      <c r="M12" s="386" t="s">
        <v>210</v>
      </c>
      <c r="N12" s="389"/>
      <c r="O12" s="390"/>
      <c r="P12" s="389"/>
      <c r="Q12" s="386" t="s">
        <v>210</v>
      </c>
      <c r="R12" s="389"/>
      <c r="S12" s="386" t="s">
        <v>210</v>
      </c>
      <c r="T12" s="389"/>
      <c r="U12" s="391"/>
      <c r="V12" s="388">
        <v>2</v>
      </c>
      <c r="W12" s="386">
        <f t="shared" ref="W12:W41" si="1">IF(V12*14=0,"",V12*14)</f>
        <v>28</v>
      </c>
      <c r="X12" s="389"/>
      <c r="Y12" s="386" t="str">
        <f t="shared" ref="Y12:Y41" si="2">IF(X12*14=0,"",X12*14)</f>
        <v/>
      </c>
      <c r="Z12" s="392">
        <v>3</v>
      </c>
      <c r="AA12" s="390" t="s">
        <v>117</v>
      </c>
      <c r="AB12" s="389"/>
      <c r="AC12" s="386" t="s">
        <v>210</v>
      </c>
      <c r="AD12" s="389"/>
      <c r="AE12" s="386" t="s">
        <v>210</v>
      </c>
      <c r="AF12" s="389"/>
      <c r="AG12" s="391"/>
      <c r="AH12" s="388"/>
      <c r="AI12" s="386" t="s">
        <v>210</v>
      </c>
      <c r="AJ12" s="389"/>
      <c r="AK12" s="386" t="s">
        <v>210</v>
      </c>
      <c r="AL12" s="389"/>
      <c r="AM12" s="390"/>
      <c r="AN12" s="388"/>
      <c r="AO12" s="386" t="s">
        <v>210</v>
      </c>
      <c r="AP12" s="389"/>
      <c r="AQ12" s="386" t="s">
        <v>210</v>
      </c>
      <c r="AR12" s="389"/>
      <c r="AS12" s="390"/>
      <c r="AT12" s="389"/>
      <c r="AU12" s="386" t="s">
        <v>210</v>
      </c>
      <c r="AV12" s="389"/>
      <c r="AW12" s="386" t="s">
        <v>210</v>
      </c>
      <c r="AX12" s="389"/>
      <c r="AY12" s="389"/>
      <c r="AZ12" s="393">
        <f t="shared" ref="AZ12:AZ41" si="3">IF(D12+J12+P12+V12+AB12+AH12+AN12+AT12=0,"",D12+J12+P12+V12+AB12+AH12+AN12+AT12)</f>
        <v>2</v>
      </c>
      <c r="BA12" s="394">
        <f t="shared" ref="BA12:BA41" si="4">IF((D12+J12+P12+V12+AB12+AH12+AN12+AT12)*14=0,"",(D12+J12+P12+V12+AB12+AH12+AN12+AT12)*14)</f>
        <v>28</v>
      </c>
      <c r="BB12" s="395" t="str">
        <f t="shared" ref="BB12:BB41" si="5">IF(F12+L12+R12+X12+AD12+AJ12+AP12+AV12=0,"",F12+L12+R12+X12+AD12+AJ12+AP12+AV12)</f>
        <v/>
      </c>
      <c r="BC12" s="394" t="str">
        <f t="shared" ref="BC12:BC41" si="6">IF((L12+F12+R12+X12+AD12+AJ12+AP12+AV12)*14=0,"",(L12+F12+R12+X12+AD12+AJ12+AP12+AV12)*14)</f>
        <v/>
      </c>
      <c r="BD12" s="395">
        <f t="shared" si="0"/>
        <v>3</v>
      </c>
      <c r="BE12" s="396">
        <f t="shared" ref="BE12:BE41" si="7">IF(D12+F12+L12+J12+P12+R12+V12+X12+AB12+AD12+AH12+AJ12+AN12+AP12+AT12+AV12=0,"",D12+F12+L12+J12+P12+R12+V12+X12+AB12+AD12+AH12+AJ12+AN12+AP12+AT12+AV12)</f>
        <v>2</v>
      </c>
      <c r="BF12" s="367" t="s">
        <v>265</v>
      </c>
      <c r="BG12" s="185" t="s">
        <v>300</v>
      </c>
    </row>
    <row r="13" spans="1:59" ht="15.75" customHeight="1">
      <c r="A13" s="382" t="s">
        <v>362</v>
      </c>
      <c r="B13" s="383" t="s">
        <v>15</v>
      </c>
      <c r="C13" s="384" t="s">
        <v>120</v>
      </c>
      <c r="D13" s="385"/>
      <c r="E13" s="386" t="s">
        <v>210</v>
      </c>
      <c r="F13" s="385"/>
      <c r="G13" s="386" t="s">
        <v>210</v>
      </c>
      <c r="H13" s="385"/>
      <c r="I13" s="387"/>
      <c r="J13" s="388"/>
      <c r="K13" s="386" t="s">
        <v>210</v>
      </c>
      <c r="L13" s="389"/>
      <c r="M13" s="386" t="s">
        <v>210</v>
      </c>
      <c r="N13" s="389"/>
      <c r="O13" s="390"/>
      <c r="P13" s="389"/>
      <c r="Q13" s="386" t="s">
        <v>210</v>
      </c>
      <c r="R13" s="389"/>
      <c r="S13" s="386" t="s">
        <v>210</v>
      </c>
      <c r="T13" s="389"/>
      <c r="U13" s="391"/>
      <c r="V13" s="388"/>
      <c r="W13" s="386">
        <v>6</v>
      </c>
      <c r="X13" s="389"/>
      <c r="Y13" s="386">
        <v>22</v>
      </c>
      <c r="Z13" s="392">
        <v>3</v>
      </c>
      <c r="AA13" s="390" t="s">
        <v>164</v>
      </c>
      <c r="AB13" s="389"/>
      <c r="AC13" s="386" t="s">
        <v>210</v>
      </c>
      <c r="AD13" s="389"/>
      <c r="AE13" s="386" t="s">
        <v>210</v>
      </c>
      <c r="AF13" s="389"/>
      <c r="AG13" s="391"/>
      <c r="AH13" s="388"/>
      <c r="AI13" s="386" t="s">
        <v>210</v>
      </c>
      <c r="AJ13" s="389"/>
      <c r="AK13" s="386" t="s">
        <v>210</v>
      </c>
      <c r="AL13" s="389"/>
      <c r="AM13" s="390"/>
      <c r="AN13" s="388"/>
      <c r="AO13" s="386" t="s">
        <v>210</v>
      </c>
      <c r="AP13" s="389"/>
      <c r="AQ13" s="386" t="s">
        <v>210</v>
      </c>
      <c r="AR13" s="389"/>
      <c r="AS13" s="390"/>
      <c r="AT13" s="389"/>
      <c r="AU13" s="386" t="s">
        <v>210</v>
      </c>
      <c r="AV13" s="389"/>
      <c r="AW13" s="386" t="s">
        <v>210</v>
      </c>
      <c r="AX13" s="389"/>
      <c r="AY13" s="389"/>
      <c r="AZ13" s="393" t="str">
        <f t="shared" si="3"/>
        <v/>
      </c>
      <c r="BA13" s="394">
        <v>6</v>
      </c>
      <c r="BB13" s="395" t="str">
        <f t="shared" si="5"/>
        <v/>
      </c>
      <c r="BC13" s="394">
        <v>22</v>
      </c>
      <c r="BD13" s="395">
        <f t="shared" si="0"/>
        <v>3</v>
      </c>
      <c r="BE13" s="396">
        <v>2</v>
      </c>
      <c r="BF13" s="367" t="s">
        <v>278</v>
      </c>
      <c r="BG13" s="185" t="s">
        <v>363</v>
      </c>
    </row>
    <row r="14" spans="1:59" ht="15.75" customHeight="1">
      <c r="A14" s="382" t="s">
        <v>364</v>
      </c>
      <c r="B14" s="383" t="s">
        <v>31</v>
      </c>
      <c r="C14" s="384" t="s">
        <v>121</v>
      </c>
      <c r="D14" s="385">
        <v>2</v>
      </c>
      <c r="E14" s="386" t="s">
        <v>210</v>
      </c>
      <c r="F14" s="385"/>
      <c r="G14" s="386" t="s">
        <v>210</v>
      </c>
      <c r="H14" s="385"/>
      <c r="I14" s="387"/>
      <c r="J14" s="388"/>
      <c r="K14" s="386" t="s">
        <v>210</v>
      </c>
      <c r="L14" s="389"/>
      <c r="M14" s="386" t="s">
        <v>210</v>
      </c>
      <c r="N14" s="389"/>
      <c r="O14" s="390"/>
      <c r="P14" s="389"/>
      <c r="Q14" s="386" t="s">
        <v>210</v>
      </c>
      <c r="R14" s="389"/>
      <c r="S14" s="386" t="s">
        <v>210</v>
      </c>
      <c r="T14" s="389"/>
      <c r="U14" s="391"/>
      <c r="V14" s="388">
        <v>2</v>
      </c>
      <c r="W14" s="386">
        <f t="shared" si="1"/>
        <v>28</v>
      </c>
      <c r="X14" s="389"/>
      <c r="Y14" s="386" t="str">
        <f t="shared" si="2"/>
        <v/>
      </c>
      <c r="Z14" s="392">
        <v>2</v>
      </c>
      <c r="AA14" s="397" t="s">
        <v>122</v>
      </c>
      <c r="AB14" s="389"/>
      <c r="AC14" s="386" t="s">
        <v>210</v>
      </c>
      <c r="AD14" s="389"/>
      <c r="AE14" s="386" t="s">
        <v>210</v>
      </c>
      <c r="AF14" s="389"/>
      <c r="AG14" s="391"/>
      <c r="AH14" s="388"/>
      <c r="AI14" s="386" t="s">
        <v>210</v>
      </c>
      <c r="AJ14" s="389"/>
      <c r="AK14" s="386" t="s">
        <v>210</v>
      </c>
      <c r="AL14" s="389"/>
      <c r="AM14" s="390"/>
      <c r="AN14" s="388"/>
      <c r="AO14" s="386" t="s">
        <v>210</v>
      </c>
      <c r="AP14" s="389"/>
      <c r="AQ14" s="386" t="s">
        <v>210</v>
      </c>
      <c r="AR14" s="389"/>
      <c r="AS14" s="390"/>
      <c r="AT14" s="389"/>
      <c r="AU14" s="386" t="s">
        <v>210</v>
      </c>
      <c r="AV14" s="389"/>
      <c r="AW14" s="386" t="s">
        <v>210</v>
      </c>
      <c r="AX14" s="389"/>
      <c r="AY14" s="389"/>
      <c r="AZ14" s="393">
        <f t="shared" si="3"/>
        <v>4</v>
      </c>
      <c r="BA14" s="394">
        <f t="shared" si="4"/>
        <v>56</v>
      </c>
      <c r="BB14" s="395" t="str">
        <f t="shared" si="5"/>
        <v/>
      </c>
      <c r="BC14" s="394" t="str">
        <f t="shared" si="6"/>
        <v/>
      </c>
      <c r="BD14" s="395">
        <f t="shared" si="0"/>
        <v>2</v>
      </c>
      <c r="BE14" s="396">
        <f t="shared" si="7"/>
        <v>4</v>
      </c>
      <c r="BF14" s="367" t="s">
        <v>296</v>
      </c>
      <c r="BG14" s="185" t="s">
        <v>365</v>
      </c>
    </row>
    <row r="15" spans="1:59" ht="15.75" customHeight="1">
      <c r="A15" s="382" t="s">
        <v>573</v>
      </c>
      <c r="B15" s="383" t="s">
        <v>31</v>
      </c>
      <c r="C15" s="384" t="s">
        <v>489</v>
      </c>
      <c r="D15" s="385"/>
      <c r="E15" s="386" t="s">
        <v>210</v>
      </c>
      <c r="F15" s="385"/>
      <c r="G15" s="386" t="s">
        <v>210</v>
      </c>
      <c r="H15" s="385"/>
      <c r="I15" s="387"/>
      <c r="J15" s="388"/>
      <c r="K15" s="386" t="s">
        <v>210</v>
      </c>
      <c r="L15" s="389"/>
      <c r="M15" s="386" t="s">
        <v>210</v>
      </c>
      <c r="N15" s="389"/>
      <c r="O15" s="390"/>
      <c r="P15" s="389"/>
      <c r="Q15" s="386" t="s">
        <v>210</v>
      </c>
      <c r="R15" s="389"/>
      <c r="S15" s="386" t="s">
        <v>210</v>
      </c>
      <c r="T15" s="389"/>
      <c r="U15" s="391"/>
      <c r="V15" s="388"/>
      <c r="W15" s="386" t="str">
        <f t="shared" si="1"/>
        <v/>
      </c>
      <c r="X15" s="389">
        <v>4</v>
      </c>
      <c r="Y15" s="386">
        <f t="shared" si="2"/>
        <v>56</v>
      </c>
      <c r="Z15" s="392">
        <v>2</v>
      </c>
      <c r="AA15" s="398" t="s">
        <v>164</v>
      </c>
      <c r="AB15" s="389"/>
      <c r="AC15" s="386" t="s">
        <v>210</v>
      </c>
      <c r="AD15" s="389"/>
      <c r="AE15" s="386" t="s">
        <v>210</v>
      </c>
      <c r="AF15" s="389"/>
      <c r="AG15" s="391"/>
      <c r="AH15" s="388"/>
      <c r="AI15" s="386" t="s">
        <v>210</v>
      </c>
      <c r="AJ15" s="389"/>
      <c r="AK15" s="386" t="s">
        <v>210</v>
      </c>
      <c r="AL15" s="389"/>
      <c r="AM15" s="390"/>
      <c r="AN15" s="388"/>
      <c r="AO15" s="386" t="s">
        <v>210</v>
      </c>
      <c r="AP15" s="389"/>
      <c r="AQ15" s="386" t="s">
        <v>210</v>
      </c>
      <c r="AR15" s="389"/>
      <c r="AS15" s="390"/>
      <c r="AT15" s="389"/>
      <c r="AU15" s="386" t="s">
        <v>210</v>
      </c>
      <c r="AV15" s="389"/>
      <c r="AW15" s="386" t="s">
        <v>210</v>
      </c>
      <c r="AX15" s="389"/>
      <c r="AY15" s="389"/>
      <c r="AZ15" s="393" t="str">
        <f t="shared" si="3"/>
        <v/>
      </c>
      <c r="BA15" s="394" t="str">
        <f t="shared" si="4"/>
        <v/>
      </c>
      <c r="BB15" s="395">
        <f t="shared" si="5"/>
        <v>4</v>
      </c>
      <c r="BC15" s="394">
        <f t="shared" si="6"/>
        <v>56</v>
      </c>
      <c r="BD15" s="395">
        <f t="shared" si="0"/>
        <v>2</v>
      </c>
      <c r="BE15" s="396">
        <f t="shared" si="7"/>
        <v>4</v>
      </c>
      <c r="BF15" s="367" t="s">
        <v>265</v>
      </c>
      <c r="BG15" s="185"/>
    </row>
    <row r="16" spans="1:59">
      <c r="A16" s="382" t="s">
        <v>368</v>
      </c>
      <c r="B16" s="383" t="s">
        <v>15</v>
      </c>
      <c r="C16" s="384" t="s">
        <v>574</v>
      </c>
      <c r="D16" s="385"/>
      <c r="E16" s="386" t="str">
        <f>IF(D16*14=0,"",D16*14)</f>
        <v/>
      </c>
      <c r="F16" s="385"/>
      <c r="G16" s="386" t="str">
        <f>IF(F16*14=0,"",F16*14)</f>
        <v/>
      </c>
      <c r="H16" s="385"/>
      <c r="I16" s="387"/>
      <c r="J16" s="388"/>
      <c r="K16" s="386" t="str">
        <f>IF(J16*14=0,"",J16*14)</f>
        <v/>
      </c>
      <c r="L16" s="389"/>
      <c r="M16" s="386" t="str">
        <f>IF(L16*14=0,"",L16*14)</f>
        <v/>
      </c>
      <c r="N16" s="389"/>
      <c r="O16" s="390"/>
      <c r="P16" s="389"/>
      <c r="Q16" s="386" t="str">
        <f>IF(P16*14=0,"",P16*14)</f>
        <v/>
      </c>
      <c r="R16" s="389"/>
      <c r="S16" s="386" t="str">
        <f>IF(R16*14=0,"",R16*14)</f>
        <v/>
      </c>
      <c r="T16" s="389"/>
      <c r="U16" s="391"/>
      <c r="V16" s="388"/>
      <c r="W16" s="386" t="str">
        <f t="shared" si="1"/>
        <v/>
      </c>
      <c r="X16" s="389"/>
      <c r="Y16" s="386" t="str">
        <f t="shared" si="2"/>
        <v/>
      </c>
      <c r="Z16" s="389"/>
      <c r="AA16" s="390"/>
      <c r="AB16" s="388">
        <v>3</v>
      </c>
      <c r="AC16" s="386">
        <f>IF(AB16*14=0,"",AB16*14)</f>
        <v>42</v>
      </c>
      <c r="AD16" s="389">
        <v>1</v>
      </c>
      <c r="AE16" s="386">
        <f>IF(AD16*14=0,"",AD16*14)</f>
        <v>14</v>
      </c>
      <c r="AF16" s="389">
        <v>4</v>
      </c>
      <c r="AG16" s="391" t="s">
        <v>15</v>
      </c>
      <c r="AH16" s="388"/>
      <c r="AI16" s="386" t="str">
        <f>IF(AH16*14=0,"",AH16*14)</f>
        <v/>
      </c>
      <c r="AJ16" s="389"/>
      <c r="AK16" s="386" t="str">
        <f>IF(AJ16*14=0,"",AJ16*14)</f>
        <v/>
      </c>
      <c r="AL16" s="389"/>
      <c r="AM16" s="390"/>
      <c r="AN16" s="388"/>
      <c r="AO16" s="386" t="str">
        <f>IF(AN16*14=0,"",AN16*14)</f>
        <v/>
      </c>
      <c r="AP16" s="389"/>
      <c r="AQ16" s="386" t="str">
        <f>IF(AP16*14=0,"",AP16*14)</f>
        <v/>
      </c>
      <c r="AR16" s="389"/>
      <c r="AS16" s="390"/>
      <c r="AT16" s="389"/>
      <c r="AU16" s="386" t="str">
        <f>IF(AT16*14=0,"",AT16*14)</f>
        <v/>
      </c>
      <c r="AV16" s="389"/>
      <c r="AW16" s="386" t="str">
        <f>IF(AV16*14=0,"",AV16*14)</f>
        <v/>
      </c>
      <c r="AX16" s="389"/>
      <c r="AY16" s="389"/>
      <c r="AZ16" s="393">
        <f t="shared" si="3"/>
        <v>3</v>
      </c>
      <c r="BA16" s="394">
        <f t="shared" si="4"/>
        <v>42</v>
      </c>
      <c r="BB16" s="395">
        <f t="shared" si="5"/>
        <v>1</v>
      </c>
      <c r="BC16" s="394">
        <f t="shared" si="6"/>
        <v>14</v>
      </c>
      <c r="BD16" s="395">
        <f t="shared" si="0"/>
        <v>4</v>
      </c>
      <c r="BE16" s="396">
        <f t="shared" si="7"/>
        <v>4</v>
      </c>
      <c r="BF16" s="367" t="s">
        <v>265</v>
      </c>
      <c r="BG16" s="186" t="s">
        <v>324</v>
      </c>
    </row>
    <row r="17" spans="1:59" ht="15.75" customHeight="1">
      <c r="A17" s="382" t="s">
        <v>369</v>
      </c>
      <c r="B17" s="383" t="s">
        <v>15</v>
      </c>
      <c r="C17" s="384" t="s">
        <v>129</v>
      </c>
      <c r="D17" s="385"/>
      <c r="E17" s="386" t="str">
        <f>IF(D17*14=0,"",D17*14)</f>
        <v/>
      </c>
      <c r="F17" s="385"/>
      <c r="G17" s="386" t="str">
        <f>IF(F17*14=0,"",F17*14)</f>
        <v/>
      </c>
      <c r="H17" s="385"/>
      <c r="I17" s="387"/>
      <c r="J17" s="388"/>
      <c r="K17" s="386" t="str">
        <f>IF(J17*14=0,"",J17*14)</f>
        <v/>
      </c>
      <c r="L17" s="389"/>
      <c r="M17" s="386" t="str">
        <f>IF(L17*14=0,"",L17*14)</f>
        <v/>
      </c>
      <c r="N17" s="389"/>
      <c r="O17" s="390"/>
      <c r="P17" s="389"/>
      <c r="Q17" s="386" t="str">
        <f>IF(P17*14=0,"",P17*14)</f>
        <v/>
      </c>
      <c r="R17" s="389"/>
      <c r="S17" s="386" t="str">
        <f>IF(R17*14=0,"",R17*14)</f>
        <v/>
      </c>
      <c r="T17" s="389"/>
      <c r="U17" s="391"/>
      <c r="V17" s="388"/>
      <c r="W17" s="386" t="str">
        <f t="shared" si="1"/>
        <v/>
      </c>
      <c r="X17" s="389"/>
      <c r="Y17" s="386" t="str">
        <f t="shared" si="2"/>
        <v/>
      </c>
      <c r="Z17" s="389"/>
      <c r="AA17" s="390"/>
      <c r="AB17" s="388">
        <v>3</v>
      </c>
      <c r="AC17" s="386">
        <f>IF(AB17*14=0,"",AB17*14)</f>
        <v>42</v>
      </c>
      <c r="AD17" s="389">
        <v>2</v>
      </c>
      <c r="AE17" s="386">
        <f>IF(AD17*14=0,"",AD17*14)</f>
        <v>28</v>
      </c>
      <c r="AF17" s="389">
        <v>6</v>
      </c>
      <c r="AG17" s="391" t="s">
        <v>15</v>
      </c>
      <c r="AH17" s="388"/>
      <c r="AI17" s="386" t="str">
        <f>IF(AH17*14=0,"",AH17*14)</f>
        <v/>
      </c>
      <c r="AJ17" s="389"/>
      <c r="AK17" s="386" t="str">
        <f>IF(AJ17*14=0,"",AJ17*14)</f>
        <v/>
      </c>
      <c r="AL17" s="389"/>
      <c r="AM17" s="390"/>
      <c r="AN17" s="388"/>
      <c r="AO17" s="386" t="str">
        <f>IF(AN17*14=0,"",AN17*14)</f>
        <v/>
      </c>
      <c r="AP17" s="389"/>
      <c r="AQ17" s="386" t="str">
        <f>IF(AP17*14=0,"",AP17*14)</f>
        <v/>
      </c>
      <c r="AR17" s="389"/>
      <c r="AS17" s="390"/>
      <c r="AT17" s="389"/>
      <c r="AU17" s="386" t="str">
        <f>IF(AT17*14=0,"",AT17*14)</f>
        <v/>
      </c>
      <c r="AV17" s="389"/>
      <c r="AW17" s="386" t="str">
        <f>IF(AV17*14=0,"",AV17*14)</f>
        <v/>
      </c>
      <c r="AX17" s="389"/>
      <c r="AY17" s="389"/>
      <c r="AZ17" s="393">
        <f t="shared" si="3"/>
        <v>3</v>
      </c>
      <c r="BA17" s="394">
        <f t="shared" si="4"/>
        <v>42</v>
      </c>
      <c r="BB17" s="395">
        <f t="shared" si="5"/>
        <v>2</v>
      </c>
      <c r="BC17" s="394">
        <f t="shared" si="6"/>
        <v>28</v>
      </c>
      <c r="BD17" s="395">
        <f t="shared" si="0"/>
        <v>6</v>
      </c>
      <c r="BE17" s="396">
        <f t="shared" si="7"/>
        <v>5</v>
      </c>
      <c r="BF17" s="367" t="s">
        <v>265</v>
      </c>
      <c r="BG17" s="186" t="s">
        <v>300</v>
      </c>
    </row>
    <row r="18" spans="1:59" ht="15.75" customHeight="1">
      <c r="A18" s="382" t="s">
        <v>366</v>
      </c>
      <c r="B18" s="383" t="s">
        <v>31</v>
      </c>
      <c r="C18" s="384" t="s">
        <v>238</v>
      </c>
      <c r="D18" s="385"/>
      <c r="E18" s="386" t="str">
        <f t="shared" ref="E18:E41" si="8">IF(D18*14=0,"",D18*14)</f>
        <v/>
      </c>
      <c r="F18" s="385"/>
      <c r="G18" s="386" t="str">
        <f t="shared" ref="G18:G41" si="9">IF(F18*14=0,"",F18*14)</f>
        <v/>
      </c>
      <c r="H18" s="385"/>
      <c r="I18" s="387"/>
      <c r="J18" s="388"/>
      <c r="K18" s="386" t="str">
        <f t="shared" ref="K18:K41" si="10">IF(J18*14=0,"",J18*14)</f>
        <v/>
      </c>
      <c r="L18" s="389"/>
      <c r="M18" s="386" t="str">
        <f t="shared" ref="M18:M41" si="11">IF(L18*14=0,"",L18*14)</f>
        <v/>
      </c>
      <c r="N18" s="389"/>
      <c r="O18" s="390"/>
      <c r="P18" s="389"/>
      <c r="Q18" s="386" t="str">
        <f t="shared" ref="Q18:Q41" si="12">IF(P18*14=0,"",P18*14)</f>
        <v/>
      </c>
      <c r="R18" s="389"/>
      <c r="S18" s="386" t="str">
        <f t="shared" ref="S18:S41" si="13">IF(R18*14=0,"",R18*14)</f>
        <v/>
      </c>
      <c r="T18" s="389"/>
      <c r="U18" s="391"/>
      <c r="V18" s="388"/>
      <c r="W18" s="386" t="str">
        <f t="shared" si="1"/>
        <v/>
      </c>
      <c r="X18" s="389"/>
      <c r="Y18" s="386" t="str">
        <f t="shared" si="2"/>
        <v/>
      </c>
      <c r="Z18" s="389"/>
      <c r="AA18" s="390"/>
      <c r="AB18" s="389"/>
      <c r="AC18" s="386" t="str">
        <f t="shared" ref="AC18:AC41" si="14">IF(AB18*14=0,"",AB18*14)</f>
        <v/>
      </c>
      <c r="AD18" s="389">
        <v>11</v>
      </c>
      <c r="AE18" s="386">
        <f t="shared" ref="AE18:AE41" si="15">IF(AD18*14=0,"",AD18*14)</f>
        <v>154</v>
      </c>
      <c r="AF18" s="389">
        <v>10</v>
      </c>
      <c r="AG18" s="387" t="s">
        <v>164</v>
      </c>
      <c r="AH18" s="388"/>
      <c r="AI18" s="386" t="str">
        <f t="shared" ref="AI18:AI25" si="16">IF(AH18*14=0,"",AH18*14)</f>
        <v/>
      </c>
      <c r="AJ18" s="389"/>
      <c r="AK18" s="386" t="str">
        <f t="shared" ref="AK18:AK25" si="17">IF(AJ18*14=0,"",AJ18*14)</f>
        <v/>
      </c>
      <c r="AL18" s="389"/>
      <c r="AM18" s="390"/>
      <c r="AN18" s="388"/>
      <c r="AO18" s="386" t="str">
        <f t="shared" ref="AO18:AO41" si="18">IF(AN18*14=0,"",AN18*14)</f>
        <v/>
      </c>
      <c r="AP18" s="389"/>
      <c r="AQ18" s="386" t="str">
        <f t="shared" ref="AQ18:AQ41" si="19">IF(AP18*14=0,"",AP18*14)</f>
        <v/>
      </c>
      <c r="AR18" s="389"/>
      <c r="AS18" s="390"/>
      <c r="AT18" s="389"/>
      <c r="AU18" s="386" t="str">
        <f t="shared" ref="AU18:AU41" si="20">IF(AT18*14=0,"",AT18*14)</f>
        <v/>
      </c>
      <c r="AV18" s="389"/>
      <c r="AW18" s="386" t="str">
        <f t="shared" ref="AW18:AW41" si="21">IF(AV18*14=0,"",AV18*14)</f>
        <v/>
      </c>
      <c r="AX18" s="389"/>
      <c r="AY18" s="389"/>
      <c r="AZ18" s="393" t="str">
        <f t="shared" si="3"/>
        <v/>
      </c>
      <c r="BA18" s="394" t="str">
        <f t="shared" si="4"/>
        <v/>
      </c>
      <c r="BB18" s="395">
        <f t="shared" si="5"/>
        <v>11</v>
      </c>
      <c r="BC18" s="394">
        <f t="shared" si="6"/>
        <v>154</v>
      </c>
      <c r="BD18" s="395">
        <f t="shared" si="0"/>
        <v>10</v>
      </c>
      <c r="BE18" s="396">
        <f t="shared" si="7"/>
        <v>11</v>
      </c>
      <c r="BF18" s="367" t="s">
        <v>265</v>
      </c>
      <c r="BG18" s="186" t="s">
        <v>431</v>
      </c>
    </row>
    <row r="19" spans="1:59" ht="15.75" customHeight="1">
      <c r="A19" s="382" t="s">
        <v>370</v>
      </c>
      <c r="B19" s="383" t="s">
        <v>31</v>
      </c>
      <c r="C19" s="384" t="s">
        <v>132</v>
      </c>
      <c r="D19" s="385"/>
      <c r="E19" s="386" t="str">
        <f t="shared" si="8"/>
        <v/>
      </c>
      <c r="F19" s="385"/>
      <c r="G19" s="386" t="str">
        <f t="shared" si="9"/>
        <v/>
      </c>
      <c r="H19" s="385"/>
      <c r="I19" s="387"/>
      <c r="J19" s="388"/>
      <c r="K19" s="386" t="str">
        <f t="shared" si="10"/>
        <v/>
      </c>
      <c r="L19" s="389"/>
      <c r="M19" s="386" t="str">
        <f t="shared" si="11"/>
        <v/>
      </c>
      <c r="N19" s="389"/>
      <c r="O19" s="390"/>
      <c r="P19" s="389"/>
      <c r="Q19" s="386" t="str">
        <f t="shared" si="12"/>
        <v/>
      </c>
      <c r="R19" s="389"/>
      <c r="S19" s="386" t="str">
        <f t="shared" si="13"/>
        <v/>
      </c>
      <c r="T19" s="389"/>
      <c r="U19" s="391"/>
      <c r="V19" s="388"/>
      <c r="W19" s="386" t="str">
        <f t="shared" si="1"/>
        <v/>
      </c>
      <c r="X19" s="389"/>
      <c r="Y19" s="386" t="str">
        <f t="shared" si="2"/>
        <v/>
      </c>
      <c r="Z19" s="389"/>
      <c r="AA19" s="390"/>
      <c r="AB19" s="389"/>
      <c r="AC19" s="386" t="str">
        <f t="shared" si="14"/>
        <v/>
      </c>
      <c r="AD19" s="389">
        <v>2</v>
      </c>
      <c r="AE19" s="386">
        <f t="shared" si="15"/>
        <v>28</v>
      </c>
      <c r="AF19" s="389">
        <v>2</v>
      </c>
      <c r="AG19" s="387" t="s">
        <v>164</v>
      </c>
      <c r="AH19" s="388"/>
      <c r="AI19" s="386" t="str">
        <f t="shared" si="16"/>
        <v/>
      </c>
      <c r="AJ19" s="389"/>
      <c r="AK19" s="386" t="str">
        <f t="shared" si="17"/>
        <v/>
      </c>
      <c r="AL19" s="389"/>
      <c r="AM19" s="390"/>
      <c r="AN19" s="388"/>
      <c r="AO19" s="386" t="str">
        <f t="shared" si="18"/>
        <v/>
      </c>
      <c r="AP19" s="389"/>
      <c r="AQ19" s="386" t="str">
        <f t="shared" si="19"/>
        <v/>
      </c>
      <c r="AR19" s="389"/>
      <c r="AS19" s="390"/>
      <c r="AT19" s="389"/>
      <c r="AU19" s="386" t="str">
        <f t="shared" si="20"/>
        <v/>
      </c>
      <c r="AV19" s="389"/>
      <c r="AW19" s="386" t="str">
        <f t="shared" si="21"/>
        <v/>
      </c>
      <c r="AX19" s="389"/>
      <c r="AY19" s="389"/>
      <c r="AZ19" s="393" t="str">
        <f t="shared" si="3"/>
        <v/>
      </c>
      <c r="BA19" s="394" t="str">
        <f t="shared" si="4"/>
        <v/>
      </c>
      <c r="BB19" s="395">
        <f t="shared" si="5"/>
        <v>2</v>
      </c>
      <c r="BC19" s="394">
        <f t="shared" si="6"/>
        <v>28</v>
      </c>
      <c r="BD19" s="395">
        <f t="shared" si="0"/>
        <v>2</v>
      </c>
      <c r="BE19" s="396">
        <f t="shared" si="7"/>
        <v>2</v>
      </c>
      <c r="BF19" s="367" t="s">
        <v>265</v>
      </c>
      <c r="BG19" s="186" t="s">
        <v>420</v>
      </c>
    </row>
    <row r="20" spans="1:59" ht="15.75" customHeight="1">
      <c r="A20" s="382"/>
      <c r="B20" s="383" t="s">
        <v>127</v>
      </c>
      <c r="C20" s="384" t="s">
        <v>128</v>
      </c>
      <c r="D20" s="385"/>
      <c r="E20" s="386" t="str">
        <f t="shared" si="8"/>
        <v/>
      </c>
      <c r="F20" s="385"/>
      <c r="G20" s="386" t="str">
        <f t="shared" si="9"/>
        <v/>
      </c>
      <c r="H20" s="385"/>
      <c r="I20" s="387"/>
      <c r="J20" s="388"/>
      <c r="K20" s="386" t="str">
        <f t="shared" si="10"/>
        <v/>
      </c>
      <c r="L20" s="389"/>
      <c r="M20" s="386" t="str">
        <f t="shared" si="11"/>
        <v/>
      </c>
      <c r="N20" s="389"/>
      <c r="O20" s="390"/>
      <c r="P20" s="389"/>
      <c r="Q20" s="386" t="str">
        <f t="shared" si="12"/>
        <v/>
      </c>
      <c r="R20" s="389"/>
      <c r="S20" s="386" t="str">
        <f t="shared" si="13"/>
        <v/>
      </c>
      <c r="T20" s="389"/>
      <c r="U20" s="391"/>
      <c r="V20" s="388"/>
      <c r="W20" s="386" t="str">
        <f t="shared" si="1"/>
        <v/>
      </c>
      <c r="X20" s="389"/>
      <c r="Y20" s="386" t="str">
        <f t="shared" si="2"/>
        <v/>
      </c>
      <c r="Z20" s="389"/>
      <c r="AA20" s="390"/>
      <c r="AB20" s="389">
        <v>1</v>
      </c>
      <c r="AC20" s="386">
        <f t="shared" si="14"/>
        <v>14</v>
      </c>
      <c r="AD20" s="389">
        <v>1</v>
      </c>
      <c r="AE20" s="386">
        <f t="shared" si="15"/>
        <v>14</v>
      </c>
      <c r="AF20" s="389">
        <v>3</v>
      </c>
      <c r="AG20" s="391" t="s">
        <v>117</v>
      </c>
      <c r="AH20" s="388"/>
      <c r="AI20" s="386" t="str">
        <f t="shared" si="16"/>
        <v/>
      </c>
      <c r="AJ20" s="389"/>
      <c r="AK20" s="386" t="str">
        <f t="shared" si="17"/>
        <v/>
      </c>
      <c r="AL20" s="389"/>
      <c r="AM20" s="390"/>
      <c r="AN20" s="388"/>
      <c r="AO20" s="386" t="str">
        <f t="shared" si="18"/>
        <v/>
      </c>
      <c r="AP20" s="389"/>
      <c r="AQ20" s="386" t="str">
        <f t="shared" si="19"/>
        <v/>
      </c>
      <c r="AR20" s="389"/>
      <c r="AS20" s="390"/>
      <c r="AT20" s="389"/>
      <c r="AU20" s="386" t="str">
        <f t="shared" si="20"/>
        <v/>
      </c>
      <c r="AV20" s="389"/>
      <c r="AW20" s="386" t="str">
        <f t="shared" si="21"/>
        <v/>
      </c>
      <c r="AX20" s="389"/>
      <c r="AY20" s="389"/>
      <c r="AZ20" s="393">
        <f t="shared" si="3"/>
        <v>1</v>
      </c>
      <c r="BA20" s="394">
        <f t="shared" si="4"/>
        <v>14</v>
      </c>
      <c r="BB20" s="395">
        <f t="shared" si="5"/>
        <v>1</v>
      </c>
      <c r="BC20" s="394">
        <f t="shared" si="6"/>
        <v>14</v>
      </c>
      <c r="BD20" s="395">
        <f t="shared" si="0"/>
        <v>3</v>
      </c>
      <c r="BE20" s="396">
        <f t="shared" si="7"/>
        <v>2</v>
      </c>
    </row>
    <row r="21" spans="1:59" ht="15.75" customHeight="1">
      <c r="A21" s="382" t="s">
        <v>371</v>
      </c>
      <c r="B21" s="383" t="s">
        <v>15</v>
      </c>
      <c r="C21" s="384" t="s">
        <v>125</v>
      </c>
      <c r="D21" s="385"/>
      <c r="E21" s="386" t="str">
        <f t="shared" si="8"/>
        <v/>
      </c>
      <c r="F21" s="385"/>
      <c r="G21" s="386" t="str">
        <f t="shared" si="9"/>
        <v/>
      </c>
      <c r="H21" s="385"/>
      <c r="I21" s="387"/>
      <c r="J21" s="388"/>
      <c r="K21" s="386" t="str">
        <f t="shared" si="10"/>
        <v/>
      </c>
      <c r="L21" s="389"/>
      <c r="M21" s="386" t="str">
        <f t="shared" si="11"/>
        <v/>
      </c>
      <c r="N21" s="389"/>
      <c r="O21" s="390"/>
      <c r="P21" s="389"/>
      <c r="Q21" s="386" t="str">
        <f t="shared" si="12"/>
        <v/>
      </c>
      <c r="R21" s="389"/>
      <c r="S21" s="386" t="str">
        <f t="shared" si="13"/>
        <v/>
      </c>
      <c r="T21" s="389"/>
      <c r="U21" s="391"/>
      <c r="V21" s="388"/>
      <c r="W21" s="386" t="str">
        <f t="shared" si="1"/>
        <v/>
      </c>
      <c r="X21" s="389"/>
      <c r="Y21" s="386" t="str">
        <f t="shared" si="2"/>
        <v/>
      </c>
      <c r="Z21" s="389"/>
      <c r="AA21" s="390"/>
      <c r="AB21" s="388"/>
      <c r="AC21" s="386" t="str">
        <f t="shared" si="14"/>
        <v/>
      </c>
      <c r="AD21" s="389"/>
      <c r="AE21" s="386" t="str">
        <f t="shared" si="15"/>
        <v/>
      </c>
      <c r="AF21" s="389"/>
      <c r="AG21" s="391"/>
      <c r="AH21" s="388">
        <v>2</v>
      </c>
      <c r="AI21" s="386">
        <f t="shared" si="16"/>
        <v>28</v>
      </c>
      <c r="AJ21" s="389">
        <v>1</v>
      </c>
      <c r="AK21" s="386">
        <f t="shared" si="17"/>
        <v>14</v>
      </c>
      <c r="AL21" s="389">
        <v>3</v>
      </c>
      <c r="AM21" s="390" t="s">
        <v>15</v>
      </c>
      <c r="AN21" s="388"/>
      <c r="AO21" s="386" t="str">
        <f t="shared" si="18"/>
        <v/>
      </c>
      <c r="AP21" s="389"/>
      <c r="AQ21" s="386" t="str">
        <f t="shared" si="19"/>
        <v/>
      </c>
      <c r="AR21" s="389"/>
      <c r="AS21" s="390"/>
      <c r="AT21" s="389"/>
      <c r="AU21" s="386" t="str">
        <f t="shared" si="20"/>
        <v/>
      </c>
      <c r="AV21" s="389"/>
      <c r="AW21" s="386" t="str">
        <f t="shared" si="21"/>
        <v/>
      </c>
      <c r="AX21" s="389"/>
      <c r="AY21" s="389"/>
      <c r="AZ21" s="393">
        <f t="shared" si="3"/>
        <v>2</v>
      </c>
      <c r="BA21" s="394">
        <f t="shared" si="4"/>
        <v>28</v>
      </c>
      <c r="BB21" s="395">
        <f t="shared" si="5"/>
        <v>1</v>
      </c>
      <c r="BC21" s="394">
        <f t="shared" si="6"/>
        <v>14</v>
      </c>
      <c r="BD21" s="395">
        <f t="shared" si="0"/>
        <v>3</v>
      </c>
      <c r="BE21" s="396">
        <f t="shared" si="7"/>
        <v>3</v>
      </c>
      <c r="BF21" s="367" t="s">
        <v>265</v>
      </c>
      <c r="BG21" s="186" t="s">
        <v>428</v>
      </c>
    </row>
    <row r="22" spans="1:59" ht="15.75" customHeight="1">
      <c r="A22" s="382" t="s">
        <v>372</v>
      </c>
      <c r="B22" s="383" t="s">
        <v>15</v>
      </c>
      <c r="C22" s="384" t="s">
        <v>123</v>
      </c>
      <c r="D22" s="385"/>
      <c r="E22" s="386" t="str">
        <f t="shared" si="8"/>
        <v/>
      </c>
      <c r="F22" s="385"/>
      <c r="G22" s="386" t="str">
        <f t="shared" si="9"/>
        <v/>
      </c>
      <c r="H22" s="385"/>
      <c r="I22" s="387"/>
      <c r="J22" s="388"/>
      <c r="K22" s="386" t="str">
        <f t="shared" si="10"/>
        <v/>
      </c>
      <c r="L22" s="389"/>
      <c r="M22" s="386" t="str">
        <f t="shared" si="11"/>
        <v/>
      </c>
      <c r="N22" s="389"/>
      <c r="O22" s="390"/>
      <c r="P22" s="389"/>
      <c r="Q22" s="386" t="str">
        <f t="shared" si="12"/>
        <v/>
      </c>
      <c r="R22" s="389"/>
      <c r="S22" s="386" t="str">
        <f t="shared" si="13"/>
        <v/>
      </c>
      <c r="T22" s="389"/>
      <c r="U22" s="391"/>
      <c r="V22" s="388"/>
      <c r="W22" s="386" t="str">
        <f t="shared" si="1"/>
        <v/>
      </c>
      <c r="X22" s="389"/>
      <c r="Y22" s="386" t="str">
        <f t="shared" si="2"/>
        <v/>
      </c>
      <c r="Z22" s="392"/>
      <c r="AA22" s="397"/>
      <c r="AB22" s="389"/>
      <c r="AC22" s="386" t="str">
        <f t="shared" si="14"/>
        <v/>
      </c>
      <c r="AD22" s="389"/>
      <c r="AE22" s="386" t="str">
        <f t="shared" si="15"/>
        <v/>
      </c>
      <c r="AF22" s="389"/>
      <c r="AG22" s="391"/>
      <c r="AH22" s="388">
        <v>1</v>
      </c>
      <c r="AI22" s="386">
        <f t="shared" si="16"/>
        <v>14</v>
      </c>
      <c r="AJ22" s="389">
        <v>1</v>
      </c>
      <c r="AK22" s="386">
        <f t="shared" si="17"/>
        <v>14</v>
      </c>
      <c r="AL22" s="389">
        <v>2</v>
      </c>
      <c r="AM22" s="390" t="s">
        <v>70</v>
      </c>
      <c r="AN22" s="388"/>
      <c r="AO22" s="386" t="str">
        <f t="shared" si="18"/>
        <v/>
      </c>
      <c r="AP22" s="389"/>
      <c r="AQ22" s="386" t="str">
        <f t="shared" si="19"/>
        <v/>
      </c>
      <c r="AR22" s="389"/>
      <c r="AS22" s="390"/>
      <c r="AT22" s="389"/>
      <c r="AU22" s="386" t="str">
        <f t="shared" si="20"/>
        <v/>
      </c>
      <c r="AV22" s="389"/>
      <c r="AW22" s="386" t="str">
        <f t="shared" si="21"/>
        <v/>
      </c>
      <c r="AX22" s="389"/>
      <c r="AY22" s="389"/>
      <c r="AZ22" s="393">
        <f t="shared" si="3"/>
        <v>1</v>
      </c>
      <c r="BA22" s="394">
        <f t="shared" si="4"/>
        <v>14</v>
      </c>
      <c r="BB22" s="395">
        <f t="shared" si="5"/>
        <v>1</v>
      </c>
      <c r="BC22" s="394">
        <f t="shared" si="6"/>
        <v>14</v>
      </c>
      <c r="BD22" s="395">
        <f t="shared" si="0"/>
        <v>2</v>
      </c>
      <c r="BE22" s="396">
        <f t="shared" si="7"/>
        <v>2</v>
      </c>
      <c r="BF22" s="367" t="s">
        <v>265</v>
      </c>
      <c r="BG22" s="186" t="s">
        <v>328</v>
      </c>
    </row>
    <row r="23" spans="1:59" ht="15.75" customHeight="1">
      <c r="A23" s="382" t="s">
        <v>373</v>
      </c>
      <c r="B23" s="383" t="s">
        <v>15</v>
      </c>
      <c r="C23" s="384" t="s">
        <v>124</v>
      </c>
      <c r="D23" s="385"/>
      <c r="E23" s="386" t="str">
        <f t="shared" si="8"/>
        <v/>
      </c>
      <c r="F23" s="385"/>
      <c r="G23" s="386" t="str">
        <f t="shared" si="9"/>
        <v/>
      </c>
      <c r="H23" s="385"/>
      <c r="I23" s="387"/>
      <c r="J23" s="388"/>
      <c r="K23" s="386" t="str">
        <f t="shared" si="10"/>
        <v/>
      </c>
      <c r="L23" s="389"/>
      <c r="M23" s="386" t="str">
        <f t="shared" si="11"/>
        <v/>
      </c>
      <c r="N23" s="389"/>
      <c r="O23" s="390"/>
      <c r="P23" s="389"/>
      <c r="Q23" s="386" t="str">
        <f t="shared" si="12"/>
        <v/>
      </c>
      <c r="R23" s="389"/>
      <c r="S23" s="386" t="str">
        <f t="shared" si="13"/>
        <v/>
      </c>
      <c r="T23" s="389"/>
      <c r="U23" s="391"/>
      <c r="V23" s="388"/>
      <c r="W23" s="386" t="str">
        <f t="shared" si="1"/>
        <v/>
      </c>
      <c r="X23" s="389"/>
      <c r="Y23" s="386" t="str">
        <f t="shared" si="2"/>
        <v/>
      </c>
      <c r="Z23" s="389"/>
      <c r="AA23" s="390"/>
      <c r="AB23" s="389"/>
      <c r="AC23" s="386" t="str">
        <f t="shared" si="14"/>
        <v/>
      </c>
      <c r="AD23" s="389"/>
      <c r="AE23" s="386" t="str">
        <f t="shared" si="15"/>
        <v/>
      </c>
      <c r="AF23" s="389"/>
      <c r="AG23" s="391"/>
      <c r="AH23" s="388">
        <v>1</v>
      </c>
      <c r="AI23" s="386">
        <f t="shared" si="16"/>
        <v>14</v>
      </c>
      <c r="AJ23" s="389">
        <v>2</v>
      </c>
      <c r="AK23" s="386">
        <f t="shared" si="17"/>
        <v>28</v>
      </c>
      <c r="AL23" s="389">
        <v>3</v>
      </c>
      <c r="AM23" s="390" t="s">
        <v>15</v>
      </c>
      <c r="AN23" s="388"/>
      <c r="AO23" s="386" t="str">
        <f t="shared" si="18"/>
        <v/>
      </c>
      <c r="AP23" s="389"/>
      <c r="AQ23" s="386" t="str">
        <f t="shared" si="19"/>
        <v/>
      </c>
      <c r="AR23" s="389"/>
      <c r="AS23" s="397"/>
      <c r="AT23" s="389"/>
      <c r="AU23" s="386" t="str">
        <f t="shared" si="20"/>
        <v/>
      </c>
      <c r="AV23" s="389"/>
      <c r="AW23" s="386" t="str">
        <f t="shared" si="21"/>
        <v/>
      </c>
      <c r="AX23" s="389"/>
      <c r="AY23" s="389"/>
      <c r="AZ23" s="393">
        <f t="shared" si="3"/>
        <v>1</v>
      </c>
      <c r="BA23" s="394">
        <f t="shared" si="4"/>
        <v>14</v>
      </c>
      <c r="BB23" s="395">
        <f t="shared" si="5"/>
        <v>2</v>
      </c>
      <c r="BC23" s="394">
        <f t="shared" si="6"/>
        <v>28</v>
      </c>
      <c r="BD23" s="395">
        <f t="shared" si="0"/>
        <v>3</v>
      </c>
      <c r="BE23" s="396">
        <f t="shared" si="7"/>
        <v>3</v>
      </c>
      <c r="BF23" s="367" t="s">
        <v>265</v>
      </c>
      <c r="BG23" s="186" t="s">
        <v>329</v>
      </c>
    </row>
    <row r="24" spans="1:59" s="77" customFormat="1" ht="15.75" customHeight="1">
      <c r="A24" s="382" t="s">
        <v>374</v>
      </c>
      <c r="B24" s="383" t="s">
        <v>15</v>
      </c>
      <c r="C24" s="384" t="s">
        <v>145</v>
      </c>
      <c r="D24" s="385"/>
      <c r="E24" s="386" t="str">
        <f t="shared" si="8"/>
        <v/>
      </c>
      <c r="F24" s="385"/>
      <c r="G24" s="386" t="str">
        <f t="shared" si="9"/>
        <v/>
      </c>
      <c r="H24" s="385"/>
      <c r="I24" s="387"/>
      <c r="J24" s="388"/>
      <c r="K24" s="386" t="str">
        <f t="shared" si="10"/>
        <v/>
      </c>
      <c r="L24" s="389"/>
      <c r="M24" s="386" t="str">
        <f t="shared" si="11"/>
        <v/>
      </c>
      <c r="N24" s="389"/>
      <c r="O24" s="390"/>
      <c r="P24" s="389"/>
      <c r="Q24" s="386" t="str">
        <f t="shared" si="12"/>
        <v/>
      </c>
      <c r="R24" s="389"/>
      <c r="S24" s="386" t="str">
        <f t="shared" si="13"/>
        <v/>
      </c>
      <c r="T24" s="389"/>
      <c r="U24" s="391"/>
      <c r="V24" s="388"/>
      <c r="W24" s="386" t="str">
        <f t="shared" si="1"/>
        <v/>
      </c>
      <c r="X24" s="389"/>
      <c r="Y24" s="386" t="str">
        <f t="shared" si="2"/>
        <v/>
      </c>
      <c r="Z24" s="389"/>
      <c r="AA24" s="397"/>
      <c r="AB24" s="389"/>
      <c r="AC24" s="386" t="str">
        <f t="shared" si="14"/>
        <v/>
      </c>
      <c r="AD24" s="389"/>
      <c r="AE24" s="386" t="str">
        <f t="shared" si="15"/>
        <v/>
      </c>
      <c r="AF24" s="389"/>
      <c r="AG24" s="391"/>
      <c r="AH24" s="388">
        <v>3</v>
      </c>
      <c r="AI24" s="386">
        <f t="shared" si="16"/>
        <v>42</v>
      </c>
      <c r="AJ24" s="389">
        <v>1</v>
      </c>
      <c r="AK24" s="386">
        <f t="shared" si="17"/>
        <v>14</v>
      </c>
      <c r="AL24" s="389">
        <v>5</v>
      </c>
      <c r="AM24" s="390" t="s">
        <v>70</v>
      </c>
      <c r="AN24" s="388"/>
      <c r="AO24" s="386" t="str">
        <f t="shared" si="18"/>
        <v/>
      </c>
      <c r="AP24" s="389"/>
      <c r="AQ24" s="386" t="str">
        <f t="shared" si="19"/>
        <v/>
      </c>
      <c r="AR24" s="389"/>
      <c r="AS24" s="397"/>
      <c r="AT24" s="389"/>
      <c r="AU24" s="386" t="str">
        <f t="shared" si="20"/>
        <v/>
      </c>
      <c r="AV24" s="389"/>
      <c r="AW24" s="386" t="str">
        <f t="shared" si="21"/>
        <v/>
      </c>
      <c r="AX24" s="389"/>
      <c r="AY24" s="389"/>
      <c r="AZ24" s="393">
        <f t="shared" si="3"/>
        <v>3</v>
      </c>
      <c r="BA24" s="394">
        <f t="shared" si="4"/>
        <v>42</v>
      </c>
      <c r="BB24" s="395">
        <f t="shared" si="5"/>
        <v>1</v>
      </c>
      <c r="BC24" s="394">
        <f t="shared" si="6"/>
        <v>14</v>
      </c>
      <c r="BD24" s="395">
        <f t="shared" si="0"/>
        <v>5</v>
      </c>
      <c r="BE24" s="396">
        <f t="shared" si="7"/>
        <v>4</v>
      </c>
      <c r="BF24" s="367" t="s">
        <v>265</v>
      </c>
      <c r="BG24" s="186" t="s">
        <v>428</v>
      </c>
    </row>
    <row r="25" spans="1:59" ht="15.75" customHeight="1">
      <c r="A25" s="382" t="s">
        <v>375</v>
      </c>
      <c r="B25" s="383" t="s">
        <v>15</v>
      </c>
      <c r="C25" s="384" t="s">
        <v>126</v>
      </c>
      <c r="D25" s="385"/>
      <c r="E25" s="386" t="str">
        <f t="shared" si="8"/>
        <v/>
      </c>
      <c r="F25" s="385"/>
      <c r="G25" s="386" t="str">
        <f t="shared" si="9"/>
        <v/>
      </c>
      <c r="H25" s="385"/>
      <c r="I25" s="387"/>
      <c r="J25" s="388"/>
      <c r="K25" s="386" t="str">
        <f t="shared" si="10"/>
        <v/>
      </c>
      <c r="L25" s="389"/>
      <c r="M25" s="386" t="str">
        <f t="shared" si="11"/>
        <v/>
      </c>
      <c r="N25" s="389"/>
      <c r="O25" s="390"/>
      <c r="P25" s="389"/>
      <c r="Q25" s="386" t="str">
        <f t="shared" si="12"/>
        <v/>
      </c>
      <c r="R25" s="389"/>
      <c r="S25" s="386" t="str">
        <f t="shared" si="13"/>
        <v/>
      </c>
      <c r="T25" s="389"/>
      <c r="U25" s="391"/>
      <c r="V25" s="388"/>
      <c r="W25" s="386" t="str">
        <f t="shared" si="1"/>
        <v/>
      </c>
      <c r="X25" s="389"/>
      <c r="Y25" s="386" t="str">
        <f t="shared" si="2"/>
        <v/>
      </c>
      <c r="Z25" s="389"/>
      <c r="AA25" s="390"/>
      <c r="AB25" s="389"/>
      <c r="AC25" s="386" t="str">
        <f t="shared" si="14"/>
        <v/>
      </c>
      <c r="AD25" s="389"/>
      <c r="AE25" s="386" t="str">
        <f t="shared" si="15"/>
        <v/>
      </c>
      <c r="AF25" s="389"/>
      <c r="AG25" s="391"/>
      <c r="AH25" s="388">
        <v>2</v>
      </c>
      <c r="AI25" s="386">
        <f t="shared" si="16"/>
        <v>28</v>
      </c>
      <c r="AJ25" s="389"/>
      <c r="AK25" s="386" t="str">
        <f t="shared" si="17"/>
        <v/>
      </c>
      <c r="AL25" s="389">
        <v>2</v>
      </c>
      <c r="AM25" s="397" t="s">
        <v>117</v>
      </c>
      <c r="AN25" s="388"/>
      <c r="AO25" s="386" t="str">
        <f t="shared" si="18"/>
        <v/>
      </c>
      <c r="AP25" s="389"/>
      <c r="AQ25" s="386" t="str">
        <f t="shared" si="19"/>
        <v/>
      </c>
      <c r="AR25" s="389"/>
      <c r="AS25" s="397"/>
      <c r="AT25" s="389"/>
      <c r="AU25" s="386" t="str">
        <f t="shared" si="20"/>
        <v/>
      </c>
      <c r="AV25" s="389"/>
      <c r="AW25" s="386" t="str">
        <f t="shared" si="21"/>
        <v/>
      </c>
      <c r="AX25" s="389"/>
      <c r="AY25" s="389"/>
      <c r="AZ25" s="393">
        <f t="shared" si="3"/>
        <v>2</v>
      </c>
      <c r="BA25" s="394">
        <f t="shared" si="4"/>
        <v>28</v>
      </c>
      <c r="BB25" s="395" t="str">
        <f t="shared" si="5"/>
        <v/>
      </c>
      <c r="BC25" s="394" t="str">
        <f t="shared" si="6"/>
        <v/>
      </c>
      <c r="BD25" s="395">
        <f t="shared" si="0"/>
        <v>2</v>
      </c>
      <c r="BE25" s="396">
        <f t="shared" si="7"/>
        <v>2</v>
      </c>
      <c r="BF25" s="367" t="s">
        <v>265</v>
      </c>
      <c r="BG25" s="186" t="s">
        <v>420</v>
      </c>
    </row>
    <row r="26" spans="1:59" ht="15.75" customHeight="1">
      <c r="A26" s="382" t="s">
        <v>499</v>
      </c>
      <c r="B26" s="383" t="s">
        <v>31</v>
      </c>
      <c r="C26" s="384" t="s">
        <v>242</v>
      </c>
      <c r="D26" s="385"/>
      <c r="E26" s="386" t="str">
        <f>IF(D26*14=0,"",D26*14)</f>
        <v/>
      </c>
      <c r="F26" s="385"/>
      <c r="G26" s="386" t="str">
        <f>IF(F26*14=0,"",F26*14)</f>
        <v/>
      </c>
      <c r="H26" s="385"/>
      <c r="I26" s="387"/>
      <c r="J26" s="388"/>
      <c r="K26" s="386" t="str">
        <f>IF(J26*14=0,"",J26*14)</f>
        <v/>
      </c>
      <c r="L26" s="389"/>
      <c r="M26" s="386" t="str">
        <f>IF(L26*14=0,"",L26*14)</f>
        <v/>
      </c>
      <c r="N26" s="389"/>
      <c r="O26" s="390"/>
      <c r="P26" s="389"/>
      <c r="Q26" s="386" t="str">
        <f>IF(P26*14=0,"",P26*14)</f>
        <v/>
      </c>
      <c r="R26" s="389"/>
      <c r="S26" s="386" t="str">
        <f>IF(R26*14=0,"",R26*14)</f>
        <v/>
      </c>
      <c r="T26" s="389"/>
      <c r="U26" s="391"/>
      <c r="V26" s="388"/>
      <c r="W26" s="386" t="str">
        <f>IF(V26*14=0,"",V26*14)</f>
        <v/>
      </c>
      <c r="X26" s="389"/>
      <c r="Y26" s="386" t="str">
        <f>IF(X26*14=0,"",X26*14)</f>
        <v/>
      </c>
      <c r="Z26" s="389"/>
      <c r="AA26" s="390"/>
      <c r="AB26" s="389"/>
      <c r="AC26" s="386" t="str">
        <f>IF(AB26*14=0,"",AB26*14)</f>
        <v/>
      </c>
      <c r="AD26" s="389"/>
      <c r="AE26" s="386" t="str">
        <f>IF(AD26*14=0,"",AD26*14)</f>
        <v/>
      </c>
      <c r="AF26" s="389"/>
      <c r="AG26" s="391"/>
      <c r="AH26" s="388"/>
      <c r="AI26" s="386" t="str">
        <f>IF(AH26*14=0,"",AH26*14)</f>
        <v/>
      </c>
      <c r="AJ26" s="389">
        <v>11</v>
      </c>
      <c r="AK26" s="386">
        <f>IF(AJ26*14=0,"",AJ26*14)</f>
        <v>154</v>
      </c>
      <c r="AL26" s="389">
        <v>10</v>
      </c>
      <c r="AM26" s="399" t="s">
        <v>164</v>
      </c>
      <c r="AN26" s="388"/>
      <c r="AO26" s="386" t="str">
        <f>IF(AN26*14=0,"",AN26*14)</f>
        <v/>
      </c>
      <c r="AP26" s="389"/>
      <c r="AQ26" s="386" t="str">
        <f t="shared" si="19"/>
        <v/>
      </c>
      <c r="AR26" s="389"/>
      <c r="AS26" s="397"/>
      <c r="AT26" s="389"/>
      <c r="AU26" s="386" t="str">
        <f>IF(AT26*14=0,"",AT26*14)</f>
        <v/>
      </c>
      <c r="AV26" s="389"/>
      <c r="AW26" s="386" t="str">
        <f>IF(AV26*14=0,"",AV26*14)</f>
        <v/>
      </c>
      <c r="AX26" s="389"/>
      <c r="AY26" s="389"/>
      <c r="AZ26" s="393" t="str">
        <f>IF(D26+J26+P26+V26+AB26+AH26+AN26+AT26=0,"",D26+J26+P26+V26+AB26+AH26+AN26+AT26)</f>
        <v/>
      </c>
      <c r="BA26" s="394" t="str">
        <f>IF((D26+J26+P26+V26+AB26+AH26+AN26+AT26)*14=0,"",(D26+J26+P26+V26+AB26+AH26+AN26+AT26)*14)</f>
        <v/>
      </c>
      <c r="BB26" s="395">
        <f>IF(F26+L26+R26+X26+AD26+AJ26+AP26+AV26=0,"",F26+L26+R26+X26+AD26+AJ26+AP26+AV26)</f>
        <v>11</v>
      </c>
      <c r="BC26" s="394">
        <f>IF((L26+F26+R26+X26+AD26+AJ26+AP26+AV26)*14=0,"",(L26+F26+R26+X26+AD26+AJ26+AP26+AV26)*14)</f>
        <v>154</v>
      </c>
      <c r="BD26" s="395">
        <f>IF(N26+H26+T26+Z26+AF26+AL26+AR26+AX26=0,"",N26+H26+T26+Z26+AF26+AL26+AR26+AX26)</f>
        <v>10</v>
      </c>
      <c r="BE26" s="396">
        <f>IF(D26+F26+L26+J26+P26+R26+V26+X26+AB26+AD26+AH26+AJ26+AN26+AP26+AT26+AV26=0,"",D26+F26+L26+J26+P26+R26+V26+X26+AB26+AD26+AH26+AJ26+AN26+AP26+AT26+AV26)</f>
        <v>11</v>
      </c>
      <c r="BF26" s="367" t="s">
        <v>265</v>
      </c>
      <c r="BG26" s="186" t="s">
        <v>557</v>
      </c>
    </row>
    <row r="27" spans="1:59">
      <c r="A27" s="382"/>
      <c r="B27" s="383" t="s">
        <v>127</v>
      </c>
      <c r="C27" s="384" t="s">
        <v>131</v>
      </c>
      <c r="D27" s="385"/>
      <c r="E27" s="386" t="str">
        <f t="shared" si="8"/>
        <v/>
      </c>
      <c r="F27" s="385"/>
      <c r="G27" s="386" t="str">
        <f t="shared" si="9"/>
        <v/>
      </c>
      <c r="H27" s="385"/>
      <c r="I27" s="387"/>
      <c r="J27" s="388"/>
      <c r="K27" s="386" t="str">
        <f t="shared" si="10"/>
        <v/>
      </c>
      <c r="L27" s="389"/>
      <c r="M27" s="386" t="str">
        <f t="shared" si="11"/>
        <v/>
      </c>
      <c r="N27" s="389"/>
      <c r="O27" s="390"/>
      <c r="P27" s="389"/>
      <c r="Q27" s="386" t="str">
        <f t="shared" si="12"/>
        <v/>
      </c>
      <c r="R27" s="389"/>
      <c r="S27" s="386" t="str">
        <f t="shared" si="13"/>
        <v/>
      </c>
      <c r="T27" s="389"/>
      <c r="U27" s="391"/>
      <c r="V27" s="388"/>
      <c r="W27" s="386" t="str">
        <f t="shared" si="1"/>
        <v/>
      </c>
      <c r="X27" s="389"/>
      <c r="Y27" s="386" t="str">
        <f t="shared" si="2"/>
        <v/>
      </c>
      <c r="Z27" s="389"/>
      <c r="AA27" s="390"/>
      <c r="AB27" s="389"/>
      <c r="AC27" s="386" t="str">
        <f t="shared" si="14"/>
        <v/>
      </c>
      <c r="AD27" s="389"/>
      <c r="AE27" s="386" t="str">
        <f t="shared" si="15"/>
        <v/>
      </c>
      <c r="AF27" s="389"/>
      <c r="AG27" s="391"/>
      <c r="AH27" s="388">
        <v>1</v>
      </c>
      <c r="AI27" s="386">
        <f>IF(AH27*14=0,"",AH27*14)</f>
        <v>14</v>
      </c>
      <c r="AJ27" s="389">
        <v>1</v>
      </c>
      <c r="AK27" s="386">
        <f>IF(AJ27*14=0,"",AJ27*14)</f>
        <v>14</v>
      </c>
      <c r="AL27" s="389">
        <v>3</v>
      </c>
      <c r="AM27" s="390" t="s">
        <v>117</v>
      </c>
      <c r="AN27" s="388"/>
      <c r="AO27" s="386" t="str">
        <f t="shared" si="18"/>
        <v/>
      </c>
      <c r="AP27" s="389"/>
      <c r="AQ27" s="386" t="str">
        <f t="shared" si="19"/>
        <v/>
      </c>
      <c r="AR27" s="389"/>
      <c r="AS27" s="397"/>
      <c r="AT27" s="389"/>
      <c r="AU27" s="386" t="str">
        <f t="shared" si="20"/>
        <v/>
      </c>
      <c r="AV27" s="389"/>
      <c r="AW27" s="386" t="str">
        <f t="shared" si="21"/>
        <v/>
      </c>
      <c r="AX27" s="389"/>
      <c r="AY27" s="389"/>
      <c r="AZ27" s="393">
        <f t="shared" si="3"/>
        <v>1</v>
      </c>
      <c r="BA27" s="394">
        <f t="shared" si="4"/>
        <v>14</v>
      </c>
      <c r="BB27" s="395">
        <f t="shared" si="5"/>
        <v>1</v>
      </c>
      <c r="BC27" s="394">
        <f t="shared" si="6"/>
        <v>14</v>
      </c>
      <c r="BD27" s="395">
        <f t="shared" si="0"/>
        <v>3</v>
      </c>
      <c r="BE27" s="396">
        <f t="shared" si="7"/>
        <v>2</v>
      </c>
    </row>
    <row r="28" spans="1:59" ht="15.75" customHeight="1">
      <c r="A28" s="382" t="s">
        <v>377</v>
      </c>
      <c r="B28" s="383" t="s">
        <v>15</v>
      </c>
      <c r="C28" s="384" t="s">
        <v>130</v>
      </c>
      <c r="D28" s="385"/>
      <c r="E28" s="386" t="str">
        <f t="shared" si="8"/>
        <v/>
      </c>
      <c r="F28" s="385"/>
      <c r="G28" s="386" t="str">
        <f t="shared" si="9"/>
        <v/>
      </c>
      <c r="H28" s="385"/>
      <c r="I28" s="387"/>
      <c r="J28" s="388"/>
      <c r="K28" s="386" t="str">
        <f t="shared" si="10"/>
        <v/>
      </c>
      <c r="L28" s="389"/>
      <c r="M28" s="386" t="str">
        <f t="shared" si="11"/>
        <v/>
      </c>
      <c r="N28" s="389"/>
      <c r="O28" s="390"/>
      <c r="P28" s="389"/>
      <c r="Q28" s="386" t="str">
        <f t="shared" si="12"/>
        <v/>
      </c>
      <c r="R28" s="389"/>
      <c r="S28" s="386" t="str">
        <f t="shared" si="13"/>
        <v/>
      </c>
      <c r="T28" s="389"/>
      <c r="U28" s="391"/>
      <c r="V28" s="388"/>
      <c r="W28" s="386" t="str">
        <f t="shared" si="1"/>
        <v/>
      </c>
      <c r="X28" s="389"/>
      <c r="Y28" s="386" t="str">
        <f t="shared" si="2"/>
        <v/>
      </c>
      <c r="Z28" s="389"/>
      <c r="AA28" s="390"/>
      <c r="AB28" s="389"/>
      <c r="AC28" s="386" t="str">
        <f t="shared" si="14"/>
        <v/>
      </c>
      <c r="AD28" s="389"/>
      <c r="AE28" s="386" t="str">
        <f t="shared" si="15"/>
        <v/>
      </c>
      <c r="AF28" s="389"/>
      <c r="AG28" s="391"/>
      <c r="AH28" s="388"/>
      <c r="AI28" s="386" t="str">
        <f>IF(AH28*14=0,"",AH28*14)</f>
        <v/>
      </c>
      <c r="AJ28" s="389"/>
      <c r="AK28" s="386" t="str">
        <f>IF(AJ28*14=0,"",AJ28*14)</f>
        <v/>
      </c>
      <c r="AL28" s="389"/>
      <c r="AM28" s="390"/>
      <c r="AN28" s="389">
        <v>2</v>
      </c>
      <c r="AO28" s="386">
        <f t="shared" si="18"/>
        <v>28</v>
      </c>
      <c r="AP28" s="389"/>
      <c r="AQ28" s="386" t="str">
        <f>IF(AP28*14=0,"",AP28*14)</f>
        <v/>
      </c>
      <c r="AR28" s="389">
        <v>2</v>
      </c>
      <c r="AS28" s="397" t="s">
        <v>70</v>
      </c>
      <c r="AT28" s="389"/>
      <c r="AU28" s="386" t="str">
        <f t="shared" si="20"/>
        <v/>
      </c>
      <c r="AV28" s="389"/>
      <c r="AW28" s="386" t="str">
        <f t="shared" si="21"/>
        <v/>
      </c>
      <c r="AX28" s="389"/>
      <c r="AY28" s="389"/>
      <c r="AZ28" s="393">
        <f t="shared" si="3"/>
        <v>2</v>
      </c>
      <c r="BA28" s="394">
        <f t="shared" si="4"/>
        <v>28</v>
      </c>
      <c r="BB28" s="395" t="str">
        <f t="shared" si="5"/>
        <v/>
      </c>
      <c r="BC28" s="394" t="str">
        <f t="shared" si="6"/>
        <v/>
      </c>
      <c r="BD28" s="395">
        <f t="shared" si="0"/>
        <v>2</v>
      </c>
      <c r="BE28" s="396">
        <f t="shared" si="7"/>
        <v>2</v>
      </c>
      <c r="BF28" s="367" t="s">
        <v>265</v>
      </c>
      <c r="BG28" s="186" t="s">
        <v>425</v>
      </c>
    </row>
    <row r="29" spans="1:59" s="2" customFormat="1" ht="15.75" customHeight="1">
      <c r="A29" s="382" t="s">
        <v>378</v>
      </c>
      <c r="B29" s="383" t="s">
        <v>31</v>
      </c>
      <c r="C29" s="384" t="s">
        <v>133</v>
      </c>
      <c r="D29" s="385"/>
      <c r="E29" s="386" t="str">
        <f t="shared" si="8"/>
        <v/>
      </c>
      <c r="F29" s="385"/>
      <c r="G29" s="386" t="str">
        <f t="shared" si="9"/>
        <v/>
      </c>
      <c r="H29" s="385"/>
      <c r="I29" s="387"/>
      <c r="J29" s="388"/>
      <c r="K29" s="386" t="str">
        <f t="shared" si="10"/>
        <v/>
      </c>
      <c r="L29" s="389"/>
      <c r="M29" s="386" t="str">
        <f t="shared" si="11"/>
        <v/>
      </c>
      <c r="N29" s="389"/>
      <c r="O29" s="390"/>
      <c r="P29" s="389"/>
      <c r="Q29" s="386" t="str">
        <f t="shared" si="12"/>
        <v/>
      </c>
      <c r="R29" s="389"/>
      <c r="S29" s="386" t="str">
        <f t="shared" si="13"/>
        <v/>
      </c>
      <c r="T29" s="389"/>
      <c r="U29" s="391"/>
      <c r="V29" s="388"/>
      <c r="W29" s="386" t="str">
        <f t="shared" si="1"/>
        <v/>
      </c>
      <c r="X29" s="389"/>
      <c r="Y29" s="386" t="str">
        <f t="shared" si="2"/>
        <v/>
      </c>
      <c r="Z29" s="389"/>
      <c r="AA29" s="390"/>
      <c r="AB29" s="389"/>
      <c r="AC29" s="386" t="str">
        <f t="shared" si="14"/>
        <v/>
      </c>
      <c r="AD29" s="389"/>
      <c r="AE29" s="386" t="str">
        <f t="shared" si="15"/>
        <v/>
      </c>
      <c r="AF29" s="389"/>
      <c r="AG29" s="391"/>
      <c r="AH29" s="388"/>
      <c r="AI29" s="386" t="str">
        <f t="shared" ref="AI29:AI41" si="22">IF(AH29*14=0,"",AH29*14)</f>
        <v/>
      </c>
      <c r="AJ29" s="389"/>
      <c r="AK29" s="386" t="str">
        <f t="shared" ref="AK29:AK41" si="23">IF(AJ29*14=0,"",AJ29*14)</f>
        <v/>
      </c>
      <c r="AL29" s="389"/>
      <c r="AM29" s="390"/>
      <c r="AN29" s="388">
        <v>2</v>
      </c>
      <c r="AO29" s="386">
        <f t="shared" si="18"/>
        <v>28</v>
      </c>
      <c r="AP29" s="389">
        <v>1</v>
      </c>
      <c r="AQ29" s="386">
        <f t="shared" si="19"/>
        <v>14</v>
      </c>
      <c r="AR29" s="389">
        <v>3</v>
      </c>
      <c r="AS29" s="397" t="s">
        <v>117</v>
      </c>
      <c r="AT29" s="389"/>
      <c r="AU29" s="386" t="str">
        <f t="shared" si="20"/>
        <v/>
      </c>
      <c r="AV29" s="389"/>
      <c r="AW29" s="386" t="str">
        <f t="shared" si="21"/>
        <v/>
      </c>
      <c r="AX29" s="389"/>
      <c r="AY29" s="389"/>
      <c r="AZ29" s="393">
        <f t="shared" si="3"/>
        <v>2</v>
      </c>
      <c r="BA29" s="394">
        <f t="shared" si="4"/>
        <v>28</v>
      </c>
      <c r="BB29" s="395">
        <f t="shared" si="5"/>
        <v>1</v>
      </c>
      <c r="BC29" s="394">
        <f t="shared" si="6"/>
        <v>14</v>
      </c>
      <c r="BD29" s="395">
        <f t="shared" si="0"/>
        <v>3</v>
      </c>
      <c r="BE29" s="396">
        <f t="shared" si="7"/>
        <v>3</v>
      </c>
      <c r="BF29" s="367" t="s">
        <v>325</v>
      </c>
      <c r="BG29" s="186" t="s">
        <v>367</v>
      </c>
    </row>
    <row r="30" spans="1:59" s="18" customFormat="1" ht="15.75" customHeight="1">
      <c r="A30" s="382" t="s">
        <v>379</v>
      </c>
      <c r="B30" s="383" t="s">
        <v>31</v>
      </c>
      <c r="C30" s="384" t="s">
        <v>134</v>
      </c>
      <c r="D30" s="385"/>
      <c r="E30" s="386" t="str">
        <f t="shared" si="8"/>
        <v/>
      </c>
      <c r="F30" s="385"/>
      <c r="G30" s="386" t="str">
        <f t="shared" si="9"/>
        <v/>
      </c>
      <c r="H30" s="385"/>
      <c r="I30" s="387"/>
      <c r="J30" s="388"/>
      <c r="K30" s="386" t="str">
        <f t="shared" si="10"/>
        <v/>
      </c>
      <c r="L30" s="389"/>
      <c r="M30" s="386" t="str">
        <f t="shared" si="11"/>
        <v/>
      </c>
      <c r="N30" s="389"/>
      <c r="O30" s="390"/>
      <c r="P30" s="389"/>
      <c r="Q30" s="386" t="str">
        <f t="shared" si="12"/>
        <v/>
      </c>
      <c r="R30" s="389"/>
      <c r="S30" s="386" t="str">
        <f t="shared" si="13"/>
        <v/>
      </c>
      <c r="T30" s="389"/>
      <c r="U30" s="391"/>
      <c r="V30" s="388"/>
      <c r="W30" s="386" t="str">
        <f t="shared" si="1"/>
        <v/>
      </c>
      <c r="X30" s="389"/>
      <c r="Y30" s="386" t="str">
        <f t="shared" si="2"/>
        <v/>
      </c>
      <c r="Z30" s="389"/>
      <c r="AA30" s="390"/>
      <c r="AB30" s="389"/>
      <c r="AC30" s="386" t="str">
        <f t="shared" si="14"/>
        <v/>
      </c>
      <c r="AD30" s="389"/>
      <c r="AE30" s="386" t="str">
        <f t="shared" si="15"/>
        <v/>
      </c>
      <c r="AF30" s="389"/>
      <c r="AG30" s="391"/>
      <c r="AH30" s="388"/>
      <c r="AI30" s="386" t="str">
        <f t="shared" si="22"/>
        <v/>
      </c>
      <c r="AJ30" s="389"/>
      <c r="AK30" s="386" t="str">
        <f t="shared" si="23"/>
        <v/>
      </c>
      <c r="AL30" s="389"/>
      <c r="AM30" s="390"/>
      <c r="AN30" s="388">
        <v>2</v>
      </c>
      <c r="AO30" s="386">
        <f t="shared" si="18"/>
        <v>28</v>
      </c>
      <c r="AP30" s="389">
        <v>1</v>
      </c>
      <c r="AQ30" s="386">
        <f t="shared" si="19"/>
        <v>14</v>
      </c>
      <c r="AR30" s="389">
        <v>3</v>
      </c>
      <c r="AS30" s="397" t="s">
        <v>117</v>
      </c>
      <c r="AT30" s="389"/>
      <c r="AU30" s="386" t="str">
        <f t="shared" si="20"/>
        <v/>
      </c>
      <c r="AV30" s="389"/>
      <c r="AW30" s="386" t="str">
        <f t="shared" si="21"/>
        <v/>
      </c>
      <c r="AX30" s="389"/>
      <c r="AY30" s="389"/>
      <c r="AZ30" s="393">
        <f t="shared" si="3"/>
        <v>2</v>
      </c>
      <c r="BA30" s="394">
        <f t="shared" si="4"/>
        <v>28</v>
      </c>
      <c r="BB30" s="395">
        <f t="shared" si="5"/>
        <v>1</v>
      </c>
      <c r="BC30" s="394">
        <f t="shared" si="6"/>
        <v>14</v>
      </c>
      <c r="BD30" s="395">
        <f t="shared" si="0"/>
        <v>3</v>
      </c>
      <c r="BE30" s="396">
        <f t="shared" si="7"/>
        <v>3</v>
      </c>
      <c r="BF30" s="352" t="s">
        <v>357</v>
      </c>
      <c r="BG30" s="186" t="s">
        <v>421</v>
      </c>
    </row>
    <row r="31" spans="1:59" s="18" customFormat="1" ht="15.75" customHeight="1">
      <c r="A31" s="382" t="s">
        <v>380</v>
      </c>
      <c r="B31" s="383" t="s">
        <v>31</v>
      </c>
      <c r="C31" s="384" t="s">
        <v>135</v>
      </c>
      <c r="D31" s="385"/>
      <c r="E31" s="386" t="str">
        <f t="shared" si="8"/>
        <v/>
      </c>
      <c r="F31" s="385"/>
      <c r="G31" s="386" t="str">
        <f t="shared" si="9"/>
        <v/>
      </c>
      <c r="H31" s="385"/>
      <c r="I31" s="387"/>
      <c r="J31" s="388"/>
      <c r="K31" s="386" t="str">
        <f t="shared" si="10"/>
        <v/>
      </c>
      <c r="L31" s="389"/>
      <c r="M31" s="386" t="str">
        <f t="shared" si="11"/>
        <v/>
      </c>
      <c r="N31" s="389"/>
      <c r="O31" s="390"/>
      <c r="P31" s="389"/>
      <c r="Q31" s="386" t="str">
        <f t="shared" si="12"/>
        <v/>
      </c>
      <c r="R31" s="389"/>
      <c r="S31" s="386" t="str">
        <f t="shared" si="13"/>
        <v/>
      </c>
      <c r="T31" s="389"/>
      <c r="U31" s="391"/>
      <c r="V31" s="388"/>
      <c r="W31" s="386" t="str">
        <f t="shared" si="1"/>
        <v/>
      </c>
      <c r="X31" s="389"/>
      <c r="Y31" s="386" t="str">
        <f t="shared" si="2"/>
        <v/>
      </c>
      <c r="Z31" s="389"/>
      <c r="AA31" s="390"/>
      <c r="AB31" s="389"/>
      <c r="AC31" s="386" t="str">
        <f t="shared" si="14"/>
        <v/>
      </c>
      <c r="AD31" s="389"/>
      <c r="AE31" s="386" t="str">
        <f t="shared" si="15"/>
        <v/>
      </c>
      <c r="AF31" s="389"/>
      <c r="AG31" s="391"/>
      <c r="AH31" s="388"/>
      <c r="AI31" s="386" t="str">
        <f t="shared" si="22"/>
        <v/>
      </c>
      <c r="AJ31" s="389"/>
      <c r="AK31" s="386" t="str">
        <f t="shared" si="23"/>
        <v/>
      </c>
      <c r="AL31" s="389"/>
      <c r="AM31" s="390"/>
      <c r="AN31" s="388">
        <v>2</v>
      </c>
      <c r="AO31" s="386">
        <f t="shared" si="18"/>
        <v>28</v>
      </c>
      <c r="AP31" s="389">
        <v>1</v>
      </c>
      <c r="AQ31" s="386">
        <f t="shared" si="19"/>
        <v>14</v>
      </c>
      <c r="AR31" s="389">
        <v>3</v>
      </c>
      <c r="AS31" s="397" t="s">
        <v>117</v>
      </c>
      <c r="AT31" s="389"/>
      <c r="AU31" s="386" t="str">
        <f t="shared" si="20"/>
        <v/>
      </c>
      <c r="AV31" s="389"/>
      <c r="AW31" s="386" t="str">
        <f t="shared" si="21"/>
        <v/>
      </c>
      <c r="AX31" s="389"/>
      <c r="AY31" s="389"/>
      <c r="AZ31" s="393">
        <f t="shared" si="3"/>
        <v>2</v>
      </c>
      <c r="BA31" s="394">
        <f t="shared" si="4"/>
        <v>28</v>
      </c>
      <c r="BB31" s="395">
        <f t="shared" si="5"/>
        <v>1</v>
      </c>
      <c r="BC31" s="394">
        <f t="shared" si="6"/>
        <v>14</v>
      </c>
      <c r="BD31" s="395">
        <f t="shared" si="0"/>
        <v>3</v>
      </c>
      <c r="BE31" s="396">
        <f t="shared" si="7"/>
        <v>3</v>
      </c>
      <c r="BF31" s="352" t="s">
        <v>325</v>
      </c>
      <c r="BG31" s="186" t="s">
        <v>417</v>
      </c>
    </row>
    <row r="32" spans="1:59" s="18" customFormat="1" ht="15.75" customHeight="1">
      <c r="A32" s="382" t="s">
        <v>381</v>
      </c>
      <c r="B32" s="383" t="s">
        <v>31</v>
      </c>
      <c r="C32" s="384" t="s">
        <v>136</v>
      </c>
      <c r="D32" s="385"/>
      <c r="E32" s="386" t="str">
        <f t="shared" si="8"/>
        <v/>
      </c>
      <c r="F32" s="385"/>
      <c r="G32" s="386" t="str">
        <f t="shared" si="9"/>
        <v/>
      </c>
      <c r="H32" s="385"/>
      <c r="I32" s="387"/>
      <c r="J32" s="388"/>
      <c r="K32" s="386" t="str">
        <f t="shared" si="10"/>
        <v/>
      </c>
      <c r="L32" s="389"/>
      <c r="M32" s="386" t="str">
        <f t="shared" si="11"/>
        <v/>
      </c>
      <c r="N32" s="389"/>
      <c r="O32" s="390"/>
      <c r="P32" s="389"/>
      <c r="Q32" s="386" t="str">
        <f t="shared" si="12"/>
        <v/>
      </c>
      <c r="R32" s="389"/>
      <c r="S32" s="386" t="str">
        <f t="shared" si="13"/>
        <v/>
      </c>
      <c r="T32" s="389"/>
      <c r="U32" s="391"/>
      <c r="V32" s="388"/>
      <c r="W32" s="386" t="str">
        <f t="shared" si="1"/>
        <v/>
      </c>
      <c r="X32" s="389"/>
      <c r="Y32" s="386" t="str">
        <f t="shared" si="2"/>
        <v/>
      </c>
      <c r="Z32" s="389"/>
      <c r="AA32" s="390"/>
      <c r="AB32" s="389"/>
      <c r="AC32" s="386" t="str">
        <f t="shared" si="14"/>
        <v/>
      </c>
      <c r="AD32" s="389"/>
      <c r="AE32" s="386" t="str">
        <f t="shared" si="15"/>
        <v/>
      </c>
      <c r="AF32" s="389"/>
      <c r="AG32" s="391"/>
      <c r="AH32" s="388"/>
      <c r="AI32" s="386" t="str">
        <f t="shared" si="22"/>
        <v/>
      </c>
      <c r="AJ32" s="389"/>
      <c r="AK32" s="386" t="str">
        <f t="shared" si="23"/>
        <v/>
      </c>
      <c r="AL32" s="389"/>
      <c r="AM32" s="390"/>
      <c r="AN32" s="388">
        <v>2</v>
      </c>
      <c r="AO32" s="386">
        <f t="shared" si="18"/>
        <v>28</v>
      </c>
      <c r="AP32" s="389">
        <v>1</v>
      </c>
      <c r="AQ32" s="386">
        <f t="shared" si="19"/>
        <v>14</v>
      </c>
      <c r="AR32" s="389">
        <v>3</v>
      </c>
      <c r="AS32" s="397" t="s">
        <v>117</v>
      </c>
      <c r="AT32" s="389"/>
      <c r="AU32" s="386" t="str">
        <f t="shared" si="20"/>
        <v/>
      </c>
      <c r="AV32" s="389"/>
      <c r="AW32" s="386" t="str">
        <f t="shared" si="21"/>
        <v/>
      </c>
      <c r="AX32" s="389"/>
      <c r="AY32" s="389"/>
      <c r="AZ32" s="393">
        <f t="shared" si="3"/>
        <v>2</v>
      </c>
      <c r="BA32" s="394">
        <f t="shared" si="4"/>
        <v>28</v>
      </c>
      <c r="BB32" s="395">
        <f t="shared" si="5"/>
        <v>1</v>
      </c>
      <c r="BC32" s="394">
        <f t="shared" si="6"/>
        <v>14</v>
      </c>
      <c r="BD32" s="395">
        <f t="shared" si="0"/>
        <v>3</v>
      </c>
      <c r="BE32" s="396">
        <f t="shared" si="7"/>
        <v>3</v>
      </c>
      <c r="BF32" s="352" t="s">
        <v>357</v>
      </c>
      <c r="BG32" s="186" t="s">
        <v>421</v>
      </c>
    </row>
    <row r="33" spans="1:59" ht="15.75" customHeight="1">
      <c r="A33" s="382" t="s">
        <v>382</v>
      </c>
      <c r="B33" s="383" t="s">
        <v>31</v>
      </c>
      <c r="C33" s="384" t="s">
        <v>137</v>
      </c>
      <c r="D33" s="385"/>
      <c r="E33" s="386" t="str">
        <f t="shared" si="8"/>
        <v/>
      </c>
      <c r="F33" s="385"/>
      <c r="G33" s="386" t="str">
        <f t="shared" si="9"/>
        <v/>
      </c>
      <c r="H33" s="385"/>
      <c r="I33" s="387"/>
      <c r="J33" s="388"/>
      <c r="K33" s="386" t="str">
        <f t="shared" si="10"/>
        <v/>
      </c>
      <c r="L33" s="389"/>
      <c r="M33" s="386" t="str">
        <f t="shared" si="11"/>
        <v/>
      </c>
      <c r="N33" s="389"/>
      <c r="O33" s="390"/>
      <c r="P33" s="389"/>
      <c r="Q33" s="386" t="str">
        <f t="shared" si="12"/>
        <v/>
      </c>
      <c r="R33" s="389"/>
      <c r="S33" s="386" t="str">
        <f t="shared" si="13"/>
        <v/>
      </c>
      <c r="T33" s="389"/>
      <c r="U33" s="391"/>
      <c r="V33" s="388"/>
      <c r="W33" s="386" t="str">
        <f t="shared" si="1"/>
        <v/>
      </c>
      <c r="X33" s="389"/>
      <c r="Y33" s="386" t="str">
        <f t="shared" si="2"/>
        <v/>
      </c>
      <c r="Z33" s="389"/>
      <c r="AA33" s="390"/>
      <c r="AB33" s="389"/>
      <c r="AC33" s="386" t="str">
        <f t="shared" si="14"/>
        <v/>
      </c>
      <c r="AD33" s="389"/>
      <c r="AE33" s="386" t="str">
        <f t="shared" si="15"/>
        <v/>
      </c>
      <c r="AF33" s="389"/>
      <c r="AG33" s="391"/>
      <c r="AH33" s="388"/>
      <c r="AI33" s="386" t="str">
        <f t="shared" si="22"/>
        <v/>
      </c>
      <c r="AJ33" s="389"/>
      <c r="AK33" s="386" t="str">
        <f t="shared" si="23"/>
        <v/>
      </c>
      <c r="AL33" s="389"/>
      <c r="AM33" s="390"/>
      <c r="AN33" s="388">
        <v>1</v>
      </c>
      <c r="AO33" s="386">
        <f t="shared" si="18"/>
        <v>14</v>
      </c>
      <c r="AP33" s="389">
        <v>1</v>
      </c>
      <c r="AQ33" s="386">
        <f t="shared" si="19"/>
        <v>14</v>
      </c>
      <c r="AR33" s="389">
        <v>2</v>
      </c>
      <c r="AS33" s="398" t="s">
        <v>164</v>
      </c>
      <c r="AT33" s="389"/>
      <c r="AU33" s="386" t="str">
        <f t="shared" si="20"/>
        <v/>
      </c>
      <c r="AV33" s="389"/>
      <c r="AW33" s="386" t="str">
        <f t="shared" si="21"/>
        <v/>
      </c>
      <c r="AX33" s="389"/>
      <c r="AY33" s="389"/>
      <c r="AZ33" s="393">
        <f t="shared" si="3"/>
        <v>1</v>
      </c>
      <c r="BA33" s="394">
        <f t="shared" si="4"/>
        <v>14</v>
      </c>
      <c r="BB33" s="395">
        <f t="shared" si="5"/>
        <v>1</v>
      </c>
      <c r="BC33" s="394">
        <f t="shared" si="6"/>
        <v>14</v>
      </c>
      <c r="BD33" s="395">
        <f t="shared" si="0"/>
        <v>2</v>
      </c>
      <c r="BE33" s="396">
        <f t="shared" si="7"/>
        <v>2</v>
      </c>
      <c r="BF33" s="352" t="s">
        <v>325</v>
      </c>
      <c r="BG33" s="186" t="s">
        <v>327</v>
      </c>
    </row>
    <row r="34" spans="1:59" s="2" customFormat="1" ht="15.75" customHeight="1">
      <c r="A34" s="382" t="s">
        <v>383</v>
      </c>
      <c r="B34" s="383" t="s">
        <v>31</v>
      </c>
      <c r="C34" s="384" t="s">
        <v>140</v>
      </c>
      <c r="D34" s="385"/>
      <c r="E34" s="386" t="str">
        <f>IF(D34*14=0,"",D34*14)</f>
        <v/>
      </c>
      <c r="F34" s="385"/>
      <c r="G34" s="386" t="str">
        <f>IF(F34*14=0,"",F34*14)</f>
        <v/>
      </c>
      <c r="H34" s="385"/>
      <c r="I34" s="387"/>
      <c r="J34" s="388"/>
      <c r="K34" s="386" t="str">
        <f>IF(J34*14=0,"",J34*14)</f>
        <v/>
      </c>
      <c r="L34" s="389"/>
      <c r="M34" s="386" t="str">
        <f>IF(L34*14=0,"",L34*14)</f>
        <v/>
      </c>
      <c r="N34" s="389"/>
      <c r="O34" s="390"/>
      <c r="P34" s="389"/>
      <c r="Q34" s="386" t="str">
        <f>IF(P34*14=0,"",P34*14)</f>
        <v/>
      </c>
      <c r="R34" s="389"/>
      <c r="S34" s="386" t="str">
        <f>IF(R34*14=0,"",R34*14)</f>
        <v/>
      </c>
      <c r="T34" s="389"/>
      <c r="U34" s="391"/>
      <c r="V34" s="388"/>
      <c r="W34" s="386" t="str">
        <f>IF(V34*14=0,"",V34*14)</f>
        <v/>
      </c>
      <c r="X34" s="389"/>
      <c r="Y34" s="386" t="str">
        <f>IF(X34*14=0,"",X34*14)</f>
        <v/>
      </c>
      <c r="Z34" s="389"/>
      <c r="AA34" s="390"/>
      <c r="AB34" s="389"/>
      <c r="AC34" s="386" t="str">
        <f>IF(AB34*14=0,"",AB34*14)</f>
        <v/>
      </c>
      <c r="AD34" s="389"/>
      <c r="AE34" s="386" t="str">
        <f>IF(AD34*14=0,"",AD34*14)</f>
        <v/>
      </c>
      <c r="AF34" s="389"/>
      <c r="AG34" s="391"/>
      <c r="AH34" s="388"/>
      <c r="AI34" s="386" t="str">
        <f>IF(AH34*14=0,"",AH34*14)</f>
        <v/>
      </c>
      <c r="AJ34" s="389"/>
      <c r="AK34" s="386" t="str">
        <f>IF(AJ34*14=0,"",AJ34*14)</f>
        <v/>
      </c>
      <c r="AL34" s="389"/>
      <c r="AM34" s="390"/>
      <c r="AN34" s="388">
        <v>1</v>
      </c>
      <c r="AO34" s="386">
        <f>IF(AN34*14=0,"",AN34*14)</f>
        <v>14</v>
      </c>
      <c r="AP34" s="389">
        <v>1</v>
      </c>
      <c r="AQ34" s="386">
        <f>IF(AP34*14=0,"",AP34*14)</f>
        <v>14</v>
      </c>
      <c r="AR34" s="389">
        <v>2</v>
      </c>
      <c r="AS34" s="397" t="s">
        <v>117</v>
      </c>
      <c r="AT34" s="389"/>
      <c r="AU34" s="386" t="str">
        <f>IF(AT34*14=0,"",AT34*14)</f>
        <v/>
      </c>
      <c r="AV34" s="389"/>
      <c r="AW34" s="386" t="str">
        <f>IF(AV34*14=0,"",AV34*14)</f>
        <v/>
      </c>
      <c r="AX34" s="389"/>
      <c r="AY34" s="389"/>
      <c r="AZ34" s="393">
        <f t="shared" si="3"/>
        <v>1</v>
      </c>
      <c r="BA34" s="394">
        <f t="shared" si="4"/>
        <v>14</v>
      </c>
      <c r="BB34" s="395">
        <f t="shared" si="5"/>
        <v>1</v>
      </c>
      <c r="BC34" s="394">
        <f t="shared" si="6"/>
        <v>14</v>
      </c>
      <c r="BD34" s="395">
        <f t="shared" si="0"/>
        <v>2</v>
      </c>
      <c r="BE34" s="396">
        <f t="shared" si="7"/>
        <v>2</v>
      </c>
      <c r="BF34" s="367" t="s">
        <v>265</v>
      </c>
      <c r="BG34" s="186" t="s">
        <v>430</v>
      </c>
    </row>
    <row r="35" spans="1:59" s="2" customFormat="1" ht="15.75" customHeight="1">
      <c r="A35" s="382" t="s">
        <v>388</v>
      </c>
      <c r="B35" s="383" t="s">
        <v>31</v>
      </c>
      <c r="C35" s="384" t="s">
        <v>243</v>
      </c>
      <c r="D35" s="385"/>
      <c r="E35" s="386" t="str">
        <f>IF(D35*14=0,"",D35*14)</f>
        <v/>
      </c>
      <c r="F35" s="385"/>
      <c r="G35" s="386" t="str">
        <f>IF(F35*14=0,"",F35*14)</f>
        <v/>
      </c>
      <c r="H35" s="385"/>
      <c r="I35" s="387"/>
      <c r="J35" s="388"/>
      <c r="K35" s="386" t="str">
        <f>IF(J35*14=0,"",J35*14)</f>
        <v/>
      </c>
      <c r="L35" s="389"/>
      <c r="M35" s="386" t="str">
        <f>IF(L35*14=0,"",L35*14)</f>
        <v/>
      </c>
      <c r="N35" s="389"/>
      <c r="O35" s="390"/>
      <c r="P35" s="389"/>
      <c r="Q35" s="386" t="str">
        <f>IF(P35*14=0,"",P35*14)</f>
        <v/>
      </c>
      <c r="R35" s="389"/>
      <c r="S35" s="386" t="str">
        <f>IF(R35*14=0,"",R35*14)</f>
        <v/>
      </c>
      <c r="T35" s="389"/>
      <c r="U35" s="391"/>
      <c r="V35" s="388"/>
      <c r="W35" s="386" t="str">
        <f>IF(V35*14=0,"",V35*14)</f>
        <v/>
      </c>
      <c r="X35" s="389"/>
      <c r="Y35" s="386" t="str">
        <f>IF(X35*14=0,"",X35*14)</f>
        <v/>
      </c>
      <c r="Z35" s="389"/>
      <c r="AA35" s="390"/>
      <c r="AB35" s="389"/>
      <c r="AC35" s="386" t="str">
        <f>IF(AB35*14=0,"",AB35*14)</f>
        <v/>
      </c>
      <c r="AD35" s="389"/>
      <c r="AE35" s="386" t="str">
        <f>IF(AD35*14=0,"",AD35*14)</f>
        <v/>
      </c>
      <c r="AF35" s="389"/>
      <c r="AG35" s="391"/>
      <c r="AH35" s="388"/>
      <c r="AI35" s="386" t="str">
        <f>IF(AH35*14=0,"",AH35*14)</f>
        <v/>
      </c>
      <c r="AJ35" s="389"/>
      <c r="AK35" s="386" t="str">
        <f>IF(AJ35*14=0,"",AJ35*14)</f>
        <v/>
      </c>
      <c r="AL35" s="389"/>
      <c r="AM35" s="390"/>
      <c r="AN35" s="388"/>
      <c r="AO35" s="386" t="str">
        <f>IF(AN35*14=0,"",AN35*14)</f>
        <v/>
      </c>
      <c r="AP35" s="389">
        <v>9</v>
      </c>
      <c r="AQ35" s="386">
        <f>IF(AP35*14=0,"",AP35*14)</f>
        <v>126</v>
      </c>
      <c r="AR35" s="389">
        <v>10</v>
      </c>
      <c r="AS35" s="398" t="s">
        <v>164</v>
      </c>
      <c r="AT35" s="389"/>
      <c r="AU35" s="386" t="str">
        <f>IF(AT35*14=0,"",AT35*14)</f>
        <v/>
      </c>
      <c r="AV35" s="389"/>
      <c r="AW35" s="386" t="str">
        <f>IF(AV35*14=0,"",AV35*14)</f>
        <v/>
      </c>
      <c r="AX35" s="389"/>
      <c r="AY35" s="389"/>
      <c r="AZ35" s="393" t="str">
        <f t="shared" si="3"/>
        <v/>
      </c>
      <c r="BA35" s="394" t="str">
        <f t="shared" si="4"/>
        <v/>
      </c>
      <c r="BB35" s="395">
        <f t="shared" si="5"/>
        <v>9</v>
      </c>
      <c r="BC35" s="394">
        <f t="shared" si="6"/>
        <v>126</v>
      </c>
      <c r="BD35" s="395">
        <f t="shared" si="0"/>
        <v>10</v>
      </c>
      <c r="BE35" s="396">
        <f t="shared" si="7"/>
        <v>9</v>
      </c>
      <c r="BF35" s="367" t="s">
        <v>265</v>
      </c>
      <c r="BG35" s="186" t="s">
        <v>435</v>
      </c>
    </row>
    <row r="36" spans="1:59" ht="15.75" customHeight="1">
      <c r="A36" s="382"/>
      <c r="B36" s="383" t="s">
        <v>127</v>
      </c>
      <c r="C36" s="384" t="s">
        <v>138</v>
      </c>
      <c r="D36" s="385"/>
      <c r="E36" s="386" t="str">
        <f>IF(D36*14=0,"",D36*14)</f>
        <v/>
      </c>
      <c r="F36" s="385"/>
      <c r="G36" s="386" t="str">
        <f>IF(F36*14=0,"",F36*14)</f>
        <v/>
      </c>
      <c r="H36" s="385"/>
      <c r="I36" s="387"/>
      <c r="J36" s="388"/>
      <c r="K36" s="386" t="str">
        <f>IF(J36*14=0,"",J36*14)</f>
        <v/>
      </c>
      <c r="L36" s="389"/>
      <c r="M36" s="386" t="str">
        <f>IF(L36*14=0,"",L36*14)</f>
        <v/>
      </c>
      <c r="N36" s="389"/>
      <c r="O36" s="390"/>
      <c r="P36" s="389"/>
      <c r="Q36" s="386" t="str">
        <f>IF(P36*14=0,"",P36*14)</f>
        <v/>
      </c>
      <c r="R36" s="389"/>
      <c r="S36" s="386" t="str">
        <f>IF(R36*14=0,"",R36*14)</f>
        <v/>
      </c>
      <c r="T36" s="389"/>
      <c r="U36" s="391"/>
      <c r="V36" s="388"/>
      <c r="W36" s="386" t="str">
        <f>IF(V36*14=0,"",V36*14)</f>
        <v/>
      </c>
      <c r="X36" s="389"/>
      <c r="Y36" s="386" t="str">
        <f>IF(X36*14=0,"",X36*14)</f>
        <v/>
      </c>
      <c r="Z36" s="389"/>
      <c r="AA36" s="390"/>
      <c r="AB36" s="389"/>
      <c r="AC36" s="386" t="str">
        <f>IF(AB36*14=0,"",AB36*14)</f>
        <v/>
      </c>
      <c r="AD36" s="389"/>
      <c r="AE36" s="386" t="str">
        <f>IF(AD36*14=0,"",AD36*14)</f>
        <v/>
      </c>
      <c r="AF36" s="389"/>
      <c r="AG36" s="391"/>
      <c r="AH36" s="388"/>
      <c r="AI36" s="386" t="str">
        <f>IF(AH36*14=0,"",AH36*14)</f>
        <v/>
      </c>
      <c r="AJ36" s="389"/>
      <c r="AK36" s="386" t="str">
        <f>IF(AJ36*14=0,"",AJ36*14)</f>
        <v/>
      </c>
      <c r="AL36" s="389"/>
      <c r="AM36" s="390"/>
      <c r="AN36" s="388">
        <v>1</v>
      </c>
      <c r="AO36" s="386">
        <f>IF(AN36*14=0,"",AN36*14)</f>
        <v>14</v>
      </c>
      <c r="AP36" s="389">
        <v>1</v>
      </c>
      <c r="AQ36" s="386">
        <f>IF(AP36*14=0,"",AP36*14)</f>
        <v>14</v>
      </c>
      <c r="AR36" s="389">
        <v>2</v>
      </c>
      <c r="AS36" s="397" t="s">
        <v>117</v>
      </c>
      <c r="AT36" s="389"/>
      <c r="AU36" s="386" t="str">
        <f>IF(AT36*14=0,"",AT36*14)</f>
        <v/>
      </c>
      <c r="AV36" s="389"/>
      <c r="AW36" s="386" t="str">
        <f>IF(AV36*14=0,"",AV36*14)</f>
        <v/>
      </c>
      <c r="AX36" s="389"/>
      <c r="AY36" s="389"/>
      <c r="AZ36" s="393">
        <f t="shared" si="3"/>
        <v>1</v>
      </c>
      <c r="BA36" s="394">
        <f t="shared" si="4"/>
        <v>14</v>
      </c>
      <c r="BB36" s="395">
        <f t="shared" si="5"/>
        <v>1</v>
      </c>
      <c r="BC36" s="394">
        <f t="shared" si="6"/>
        <v>14</v>
      </c>
      <c r="BD36" s="395">
        <f t="shared" si="0"/>
        <v>2</v>
      </c>
      <c r="BE36" s="396">
        <f t="shared" si="7"/>
        <v>2</v>
      </c>
    </row>
    <row r="37" spans="1:59" ht="15.75" customHeight="1">
      <c r="A37" s="382" t="s">
        <v>385</v>
      </c>
      <c r="B37" s="383" t="s">
        <v>31</v>
      </c>
      <c r="C37" s="384" t="s">
        <v>139</v>
      </c>
      <c r="D37" s="385"/>
      <c r="E37" s="386" t="str">
        <f t="shared" si="8"/>
        <v/>
      </c>
      <c r="F37" s="385"/>
      <c r="G37" s="386" t="str">
        <f t="shared" si="9"/>
        <v/>
      </c>
      <c r="H37" s="385"/>
      <c r="I37" s="387"/>
      <c r="J37" s="388"/>
      <c r="K37" s="386" t="str">
        <f t="shared" si="10"/>
        <v/>
      </c>
      <c r="L37" s="389"/>
      <c r="M37" s="386" t="str">
        <f t="shared" si="11"/>
        <v/>
      </c>
      <c r="N37" s="389"/>
      <c r="O37" s="390"/>
      <c r="P37" s="389"/>
      <c r="Q37" s="386" t="str">
        <f t="shared" si="12"/>
        <v/>
      </c>
      <c r="R37" s="389"/>
      <c r="S37" s="386" t="str">
        <f t="shared" si="13"/>
        <v/>
      </c>
      <c r="T37" s="389"/>
      <c r="U37" s="391"/>
      <c r="V37" s="388"/>
      <c r="W37" s="386" t="str">
        <f t="shared" si="1"/>
        <v/>
      </c>
      <c r="X37" s="389"/>
      <c r="Y37" s="386" t="str">
        <f t="shared" si="2"/>
        <v/>
      </c>
      <c r="Z37" s="389"/>
      <c r="AA37" s="390"/>
      <c r="AB37" s="389"/>
      <c r="AC37" s="386" t="str">
        <f t="shared" si="14"/>
        <v/>
      </c>
      <c r="AD37" s="389"/>
      <c r="AE37" s="386" t="str">
        <f t="shared" si="15"/>
        <v/>
      </c>
      <c r="AF37" s="389"/>
      <c r="AG37" s="391"/>
      <c r="AH37" s="388"/>
      <c r="AI37" s="386" t="str">
        <f t="shared" si="22"/>
        <v/>
      </c>
      <c r="AJ37" s="389"/>
      <c r="AK37" s="386" t="str">
        <f t="shared" si="23"/>
        <v/>
      </c>
      <c r="AL37" s="389"/>
      <c r="AM37" s="390"/>
      <c r="AN37" s="388"/>
      <c r="AO37" s="386" t="str">
        <f t="shared" si="18"/>
        <v/>
      </c>
      <c r="AP37" s="389"/>
      <c r="AQ37" s="386" t="str">
        <f t="shared" si="19"/>
        <v/>
      </c>
      <c r="AR37" s="389"/>
      <c r="AS37" s="397"/>
      <c r="AT37" s="389">
        <v>1</v>
      </c>
      <c r="AU37" s="386">
        <f t="shared" si="20"/>
        <v>14</v>
      </c>
      <c r="AV37" s="389">
        <v>1</v>
      </c>
      <c r="AW37" s="386">
        <f t="shared" si="21"/>
        <v>14</v>
      </c>
      <c r="AX37" s="389">
        <v>3</v>
      </c>
      <c r="AY37" s="387" t="s">
        <v>164</v>
      </c>
      <c r="AZ37" s="393">
        <f t="shared" si="3"/>
        <v>1</v>
      </c>
      <c r="BA37" s="394">
        <f t="shared" si="4"/>
        <v>14</v>
      </c>
      <c r="BB37" s="395">
        <f t="shared" si="5"/>
        <v>1</v>
      </c>
      <c r="BC37" s="394">
        <f t="shared" si="6"/>
        <v>14</v>
      </c>
      <c r="BD37" s="395">
        <f t="shared" si="0"/>
        <v>3</v>
      </c>
      <c r="BE37" s="396">
        <f t="shared" si="7"/>
        <v>2</v>
      </c>
      <c r="BF37" s="367" t="s">
        <v>325</v>
      </c>
      <c r="BG37" s="186" t="s">
        <v>417</v>
      </c>
    </row>
    <row r="38" spans="1:59" s="2" customFormat="1" ht="15.75" customHeight="1">
      <c r="A38" s="382" t="s">
        <v>386</v>
      </c>
      <c r="B38" s="383" t="s">
        <v>31</v>
      </c>
      <c r="C38" s="384" t="s">
        <v>141</v>
      </c>
      <c r="D38" s="385"/>
      <c r="E38" s="386" t="str">
        <f t="shared" si="8"/>
        <v/>
      </c>
      <c r="F38" s="385"/>
      <c r="G38" s="386" t="str">
        <f t="shared" si="9"/>
        <v/>
      </c>
      <c r="H38" s="385"/>
      <c r="I38" s="387"/>
      <c r="J38" s="388"/>
      <c r="K38" s="386" t="str">
        <f t="shared" si="10"/>
        <v/>
      </c>
      <c r="L38" s="389"/>
      <c r="M38" s="386" t="str">
        <f t="shared" si="11"/>
        <v/>
      </c>
      <c r="N38" s="389"/>
      <c r="O38" s="390"/>
      <c r="P38" s="389"/>
      <c r="Q38" s="386" t="str">
        <f t="shared" si="12"/>
        <v/>
      </c>
      <c r="R38" s="389"/>
      <c r="S38" s="386" t="str">
        <f t="shared" si="13"/>
        <v/>
      </c>
      <c r="T38" s="389"/>
      <c r="U38" s="391"/>
      <c r="V38" s="388"/>
      <c r="W38" s="386" t="str">
        <f t="shared" si="1"/>
        <v/>
      </c>
      <c r="X38" s="389"/>
      <c r="Y38" s="386" t="str">
        <f t="shared" si="2"/>
        <v/>
      </c>
      <c r="Z38" s="389"/>
      <c r="AA38" s="390"/>
      <c r="AB38" s="389"/>
      <c r="AC38" s="386" t="str">
        <f t="shared" si="14"/>
        <v/>
      </c>
      <c r="AD38" s="389"/>
      <c r="AE38" s="386" t="str">
        <f t="shared" si="15"/>
        <v/>
      </c>
      <c r="AF38" s="389"/>
      <c r="AG38" s="391"/>
      <c r="AH38" s="388"/>
      <c r="AI38" s="386" t="str">
        <f t="shared" si="22"/>
        <v/>
      </c>
      <c r="AJ38" s="389"/>
      <c r="AK38" s="386" t="str">
        <f t="shared" si="23"/>
        <v/>
      </c>
      <c r="AL38" s="389"/>
      <c r="AM38" s="390"/>
      <c r="AN38" s="388"/>
      <c r="AO38" s="386" t="str">
        <f t="shared" si="18"/>
        <v/>
      </c>
      <c r="AP38" s="389"/>
      <c r="AQ38" s="386" t="str">
        <f t="shared" si="19"/>
        <v/>
      </c>
      <c r="AR38" s="389"/>
      <c r="AS38" s="390"/>
      <c r="AT38" s="389">
        <v>1</v>
      </c>
      <c r="AU38" s="386">
        <f t="shared" si="20"/>
        <v>14</v>
      </c>
      <c r="AV38" s="389">
        <v>1</v>
      </c>
      <c r="AW38" s="386">
        <f t="shared" si="21"/>
        <v>14</v>
      </c>
      <c r="AX38" s="389">
        <v>3</v>
      </c>
      <c r="AY38" s="387" t="s">
        <v>164</v>
      </c>
      <c r="AZ38" s="393">
        <f t="shared" si="3"/>
        <v>1</v>
      </c>
      <c r="BA38" s="394">
        <f t="shared" si="4"/>
        <v>14</v>
      </c>
      <c r="BB38" s="395">
        <f t="shared" si="5"/>
        <v>1</v>
      </c>
      <c r="BC38" s="394">
        <f t="shared" si="6"/>
        <v>14</v>
      </c>
      <c r="BD38" s="395">
        <f t="shared" si="0"/>
        <v>3</v>
      </c>
      <c r="BE38" s="396">
        <f t="shared" si="7"/>
        <v>2</v>
      </c>
      <c r="BF38" s="367" t="s">
        <v>265</v>
      </c>
      <c r="BG38" s="186" t="s">
        <v>430</v>
      </c>
    </row>
    <row r="39" spans="1:59" ht="15.75" customHeight="1">
      <c r="A39" s="382" t="s">
        <v>389</v>
      </c>
      <c r="B39" s="383" t="s">
        <v>31</v>
      </c>
      <c r="C39" s="384" t="s">
        <v>244</v>
      </c>
      <c r="D39" s="385"/>
      <c r="E39" s="386" t="str">
        <f>IF(D39*14=0,"",D39*14)</f>
        <v/>
      </c>
      <c r="F39" s="385"/>
      <c r="G39" s="386" t="str">
        <f>IF(F39*14=0,"",F39*14)</f>
        <v/>
      </c>
      <c r="H39" s="385"/>
      <c r="I39" s="387"/>
      <c r="J39" s="388"/>
      <c r="K39" s="386" t="str">
        <f>IF(J39*14=0,"",J39*14)</f>
        <v/>
      </c>
      <c r="L39" s="389"/>
      <c r="M39" s="386" t="str">
        <f>IF(L39*14=0,"",L39*14)</f>
        <v/>
      </c>
      <c r="N39" s="389"/>
      <c r="O39" s="390"/>
      <c r="P39" s="389"/>
      <c r="Q39" s="386" t="str">
        <f>IF(P39*14=0,"",P39*14)</f>
        <v/>
      </c>
      <c r="R39" s="389"/>
      <c r="S39" s="386" t="str">
        <f>IF(R39*14=0,"",R39*14)</f>
        <v/>
      </c>
      <c r="T39" s="389"/>
      <c r="U39" s="391"/>
      <c r="V39" s="388"/>
      <c r="W39" s="386" t="str">
        <f>IF(V39*14=0,"",V39*14)</f>
        <v/>
      </c>
      <c r="X39" s="389"/>
      <c r="Y39" s="386" t="str">
        <f>IF(X39*14=0,"",X39*14)</f>
        <v/>
      </c>
      <c r="Z39" s="389"/>
      <c r="AA39" s="390"/>
      <c r="AB39" s="389"/>
      <c r="AC39" s="386" t="str">
        <f>IF(AB39*14=0,"",AB39*14)</f>
        <v/>
      </c>
      <c r="AD39" s="389"/>
      <c r="AE39" s="386" t="str">
        <f>IF(AD39*14=0,"",AD39*14)</f>
        <v/>
      </c>
      <c r="AF39" s="389"/>
      <c r="AG39" s="391"/>
      <c r="AH39" s="388"/>
      <c r="AI39" s="386" t="str">
        <f>IF(AH39*14=0,"",AH39*14)</f>
        <v/>
      </c>
      <c r="AJ39" s="389"/>
      <c r="AK39" s="386" t="str">
        <f>IF(AJ39*14=0,"",AJ39*14)</f>
        <v/>
      </c>
      <c r="AL39" s="389"/>
      <c r="AM39" s="390"/>
      <c r="AN39" s="388"/>
      <c r="AO39" s="386" t="str">
        <f>IF(AN39*14=0,"",AN39*14)</f>
        <v/>
      </c>
      <c r="AP39" s="392"/>
      <c r="AQ39" s="386" t="str">
        <f>IF(AP39*14=0,"",AP39*14)</f>
        <v/>
      </c>
      <c r="AR39" s="392"/>
      <c r="AS39" s="397"/>
      <c r="AT39" s="389"/>
      <c r="AU39" s="386" t="str">
        <f>IF(AT39*14=0,"",AT39*14)</f>
        <v/>
      </c>
      <c r="AV39" s="389">
        <v>6</v>
      </c>
      <c r="AW39" s="386">
        <f>IF(AV39*14=0,"",AV39*14)</f>
        <v>84</v>
      </c>
      <c r="AX39" s="389">
        <v>11</v>
      </c>
      <c r="AY39" s="387" t="s">
        <v>153</v>
      </c>
      <c r="AZ39" s="393" t="str">
        <f t="shared" si="3"/>
        <v/>
      </c>
      <c r="BA39" s="394" t="str">
        <f t="shared" si="4"/>
        <v/>
      </c>
      <c r="BB39" s="395">
        <f t="shared" si="5"/>
        <v>6</v>
      </c>
      <c r="BC39" s="394">
        <f t="shared" si="6"/>
        <v>84</v>
      </c>
      <c r="BD39" s="395">
        <f t="shared" si="0"/>
        <v>11</v>
      </c>
      <c r="BE39" s="396">
        <f t="shared" si="7"/>
        <v>6</v>
      </c>
      <c r="BF39" s="367" t="s">
        <v>265</v>
      </c>
      <c r="BG39" s="186" t="s">
        <v>436</v>
      </c>
    </row>
    <row r="40" spans="1:59" s="2" customFormat="1" ht="15.75" customHeight="1">
      <c r="A40" s="382"/>
      <c r="B40" s="383" t="s">
        <v>127</v>
      </c>
      <c r="C40" s="384" t="s">
        <v>142</v>
      </c>
      <c r="D40" s="385"/>
      <c r="E40" s="386" t="str">
        <f t="shared" si="8"/>
        <v/>
      </c>
      <c r="F40" s="385"/>
      <c r="G40" s="386" t="str">
        <f t="shared" si="9"/>
        <v/>
      </c>
      <c r="H40" s="385"/>
      <c r="I40" s="387"/>
      <c r="J40" s="388"/>
      <c r="K40" s="386" t="str">
        <f t="shared" si="10"/>
        <v/>
      </c>
      <c r="L40" s="389"/>
      <c r="M40" s="386" t="str">
        <f t="shared" si="11"/>
        <v/>
      </c>
      <c r="N40" s="389"/>
      <c r="O40" s="390"/>
      <c r="P40" s="389"/>
      <c r="Q40" s="386" t="str">
        <f t="shared" si="12"/>
        <v/>
      </c>
      <c r="R40" s="389"/>
      <c r="S40" s="386" t="str">
        <f t="shared" si="13"/>
        <v/>
      </c>
      <c r="T40" s="389"/>
      <c r="U40" s="391"/>
      <c r="V40" s="388"/>
      <c r="W40" s="386" t="str">
        <f t="shared" si="1"/>
        <v/>
      </c>
      <c r="X40" s="389"/>
      <c r="Y40" s="386" t="str">
        <f t="shared" si="2"/>
        <v/>
      </c>
      <c r="Z40" s="389"/>
      <c r="AA40" s="390"/>
      <c r="AB40" s="389"/>
      <c r="AC40" s="386" t="str">
        <f t="shared" si="14"/>
        <v/>
      </c>
      <c r="AD40" s="389"/>
      <c r="AE40" s="386" t="str">
        <f t="shared" si="15"/>
        <v/>
      </c>
      <c r="AF40" s="389"/>
      <c r="AG40" s="391"/>
      <c r="AH40" s="388"/>
      <c r="AI40" s="386" t="str">
        <f t="shared" si="22"/>
        <v/>
      </c>
      <c r="AJ40" s="389"/>
      <c r="AK40" s="386" t="str">
        <f t="shared" si="23"/>
        <v/>
      </c>
      <c r="AL40" s="389"/>
      <c r="AM40" s="390"/>
      <c r="AN40" s="388"/>
      <c r="AO40" s="386" t="str">
        <f t="shared" si="18"/>
        <v/>
      </c>
      <c r="AP40" s="389"/>
      <c r="AQ40" s="386" t="str">
        <f t="shared" si="19"/>
        <v/>
      </c>
      <c r="AR40" s="389"/>
      <c r="AS40" s="390"/>
      <c r="AT40" s="389">
        <v>1</v>
      </c>
      <c r="AU40" s="386">
        <f t="shared" si="20"/>
        <v>14</v>
      </c>
      <c r="AV40" s="389">
        <v>1</v>
      </c>
      <c r="AW40" s="386">
        <f t="shared" si="21"/>
        <v>14</v>
      </c>
      <c r="AX40" s="389">
        <v>3</v>
      </c>
      <c r="AY40" s="389" t="s">
        <v>117</v>
      </c>
      <c r="AZ40" s="393">
        <f t="shared" si="3"/>
        <v>1</v>
      </c>
      <c r="BA40" s="394">
        <f t="shared" si="4"/>
        <v>14</v>
      </c>
      <c r="BB40" s="395">
        <f t="shared" si="5"/>
        <v>1</v>
      </c>
      <c r="BC40" s="394">
        <f t="shared" si="6"/>
        <v>14</v>
      </c>
      <c r="BD40" s="395">
        <f t="shared" si="0"/>
        <v>3</v>
      </c>
      <c r="BE40" s="396">
        <f t="shared" si="7"/>
        <v>2</v>
      </c>
      <c r="BF40" s="367"/>
      <c r="BG40" s="186"/>
    </row>
    <row r="41" spans="1:59" s="46" customFormat="1" ht="15.75" customHeight="1" thickBot="1">
      <c r="A41" s="382" t="s">
        <v>390</v>
      </c>
      <c r="B41" s="400" t="s">
        <v>15</v>
      </c>
      <c r="C41" s="356" t="s">
        <v>246</v>
      </c>
      <c r="D41" s="243"/>
      <c r="E41" s="244" t="str">
        <f t="shared" si="8"/>
        <v/>
      </c>
      <c r="F41" s="243"/>
      <c r="G41" s="244" t="str">
        <f t="shared" si="9"/>
        <v/>
      </c>
      <c r="H41" s="243"/>
      <c r="I41" s="245"/>
      <c r="J41" s="246"/>
      <c r="K41" s="244" t="str">
        <f t="shared" si="10"/>
        <v/>
      </c>
      <c r="L41" s="247"/>
      <c r="M41" s="244" t="str">
        <f t="shared" si="11"/>
        <v/>
      </c>
      <c r="N41" s="247"/>
      <c r="O41" s="248"/>
      <c r="P41" s="247"/>
      <c r="Q41" s="244" t="str">
        <f t="shared" si="12"/>
        <v/>
      </c>
      <c r="R41" s="247"/>
      <c r="S41" s="244" t="str">
        <f t="shared" si="13"/>
        <v/>
      </c>
      <c r="T41" s="247"/>
      <c r="U41" s="249"/>
      <c r="V41" s="246"/>
      <c r="W41" s="244" t="str">
        <f t="shared" si="1"/>
        <v/>
      </c>
      <c r="X41" s="247"/>
      <c r="Y41" s="244" t="str">
        <f t="shared" si="2"/>
        <v/>
      </c>
      <c r="Z41" s="247"/>
      <c r="AA41" s="248"/>
      <c r="AB41" s="247"/>
      <c r="AC41" s="244" t="str">
        <f t="shared" si="14"/>
        <v/>
      </c>
      <c r="AD41" s="247"/>
      <c r="AE41" s="244" t="str">
        <f t="shared" si="15"/>
        <v/>
      </c>
      <c r="AF41" s="247"/>
      <c r="AG41" s="249"/>
      <c r="AH41" s="246"/>
      <c r="AI41" s="244" t="str">
        <f t="shared" si="22"/>
        <v/>
      </c>
      <c r="AJ41" s="247"/>
      <c r="AK41" s="244" t="str">
        <f t="shared" si="23"/>
        <v/>
      </c>
      <c r="AL41" s="247"/>
      <c r="AM41" s="248"/>
      <c r="AN41" s="246"/>
      <c r="AO41" s="244" t="str">
        <f t="shared" si="18"/>
        <v/>
      </c>
      <c r="AP41" s="247"/>
      <c r="AQ41" s="244" t="str">
        <f t="shared" si="19"/>
        <v/>
      </c>
      <c r="AR41" s="247"/>
      <c r="AS41" s="248"/>
      <c r="AT41" s="247"/>
      <c r="AU41" s="244" t="str">
        <f t="shared" si="20"/>
        <v/>
      </c>
      <c r="AV41" s="247"/>
      <c r="AW41" s="244" t="str">
        <f t="shared" si="21"/>
        <v/>
      </c>
      <c r="AX41" s="247"/>
      <c r="AY41" s="247" t="s">
        <v>143</v>
      </c>
      <c r="AZ41" s="285" t="str">
        <f t="shared" si="3"/>
        <v/>
      </c>
      <c r="BA41" s="244" t="str">
        <f t="shared" si="4"/>
        <v/>
      </c>
      <c r="BB41" s="250" t="str">
        <f t="shared" si="5"/>
        <v/>
      </c>
      <c r="BC41" s="244" t="str">
        <f t="shared" si="6"/>
        <v/>
      </c>
      <c r="BD41" s="250" t="str">
        <f t="shared" si="0"/>
        <v/>
      </c>
      <c r="BE41" s="371" t="str">
        <f t="shared" si="7"/>
        <v/>
      </c>
      <c r="BF41" s="367" t="s">
        <v>265</v>
      </c>
      <c r="BG41" s="186" t="s">
        <v>420</v>
      </c>
    </row>
    <row r="42" spans="1:59" s="46" customFormat="1" ht="15.75" customHeight="1" thickBot="1">
      <c r="A42" s="97"/>
      <c r="B42" s="372"/>
      <c r="C42" s="373" t="s">
        <v>51</v>
      </c>
      <c r="D42" s="118">
        <f>SUM(D12:D40)</f>
        <v>2</v>
      </c>
      <c r="E42" s="119">
        <f>SUM(E12:E40)</f>
        <v>0</v>
      </c>
      <c r="F42" s="119">
        <f>SUM(F12:F40)</f>
        <v>0</v>
      </c>
      <c r="G42" s="119">
        <f>SUM(G12:G40)</f>
        <v>0</v>
      </c>
      <c r="H42" s="119">
        <f>SUM(H12:H40)</f>
        <v>0</v>
      </c>
      <c r="I42" s="120" t="s">
        <v>17</v>
      </c>
      <c r="J42" s="118">
        <f>SUM(J12:J40)</f>
        <v>0</v>
      </c>
      <c r="K42" s="119">
        <f>SUM(K12:K40)</f>
        <v>0</v>
      </c>
      <c r="L42" s="119">
        <f>SUM(L12:L40)</f>
        <v>0</v>
      </c>
      <c r="M42" s="119">
        <f>SUM(M12:M40)</f>
        <v>0</v>
      </c>
      <c r="N42" s="119">
        <f>SUM(N12:N40)</f>
        <v>0</v>
      </c>
      <c r="O42" s="120" t="s">
        <v>17</v>
      </c>
      <c r="P42" s="118">
        <f>SUM(P12:P40)</f>
        <v>0</v>
      </c>
      <c r="Q42" s="119">
        <f>SUM(Q12:Q40)</f>
        <v>0</v>
      </c>
      <c r="R42" s="119">
        <f>SUM(R12:R40)</f>
        <v>0</v>
      </c>
      <c r="S42" s="119">
        <f>SUM(S12:S40)</f>
        <v>0</v>
      </c>
      <c r="T42" s="119">
        <f>SUM(T12:T40)</f>
        <v>0</v>
      </c>
      <c r="U42" s="120" t="s">
        <v>17</v>
      </c>
      <c r="V42" s="118">
        <f>SUM(V12:V40)</f>
        <v>4</v>
      </c>
      <c r="W42" s="119">
        <f>SUM(W12:W40)</f>
        <v>62</v>
      </c>
      <c r="X42" s="119">
        <f>SUM(X12:X40)</f>
        <v>4</v>
      </c>
      <c r="Y42" s="119">
        <f>SUM(Y12:Y40)</f>
        <v>78</v>
      </c>
      <c r="Z42" s="119">
        <f>SUM(Z12:Z40)</f>
        <v>10</v>
      </c>
      <c r="AA42" s="120" t="s">
        <v>17</v>
      </c>
      <c r="AB42" s="118">
        <f>SUM(AB12:AB40)</f>
        <v>7</v>
      </c>
      <c r="AC42" s="119">
        <f>SUM(AC12:AC40)</f>
        <v>98</v>
      </c>
      <c r="AD42" s="119">
        <f>SUM(AD12:AD40)</f>
        <v>17</v>
      </c>
      <c r="AE42" s="119">
        <f>SUM(AE12:AE40)</f>
        <v>238</v>
      </c>
      <c r="AF42" s="119">
        <f>SUM(AF12:AF40)</f>
        <v>25</v>
      </c>
      <c r="AG42" s="120" t="s">
        <v>17</v>
      </c>
      <c r="AH42" s="118">
        <f>SUM(AH12:AH40)</f>
        <v>10</v>
      </c>
      <c r="AI42" s="119">
        <f>SUM(AI12:AI40)</f>
        <v>140</v>
      </c>
      <c r="AJ42" s="119">
        <f>SUM(AJ12:AJ40)</f>
        <v>17</v>
      </c>
      <c r="AK42" s="119">
        <f>SUM(AK12:AK40)</f>
        <v>238</v>
      </c>
      <c r="AL42" s="119">
        <f>SUM(AL12:AL40)</f>
        <v>28</v>
      </c>
      <c r="AM42" s="120" t="s">
        <v>17</v>
      </c>
      <c r="AN42" s="118">
        <f>SUM(AN12:AN40)</f>
        <v>13</v>
      </c>
      <c r="AO42" s="119">
        <f>SUM(AO12:AO40)</f>
        <v>182</v>
      </c>
      <c r="AP42" s="119">
        <f>SUM(AP12:AP40)</f>
        <v>16</v>
      </c>
      <c r="AQ42" s="119">
        <f>SUM(AQ12:AQ40)</f>
        <v>224</v>
      </c>
      <c r="AR42" s="119">
        <f>SUM(AR12:AR40)</f>
        <v>30</v>
      </c>
      <c r="AS42" s="120" t="s">
        <v>17</v>
      </c>
      <c r="AT42" s="118">
        <f>SUM(AT12:AT40)</f>
        <v>3</v>
      </c>
      <c r="AU42" s="119">
        <f>SUM(AU12:AU40)</f>
        <v>42</v>
      </c>
      <c r="AV42" s="119">
        <f>SUM(AV12:AV40)</f>
        <v>9</v>
      </c>
      <c r="AW42" s="119">
        <f>SUM(AW12:AW40)</f>
        <v>126</v>
      </c>
      <c r="AX42" s="119">
        <f>SUM(AX12:AX40)</f>
        <v>20</v>
      </c>
      <c r="AY42" s="121" t="s">
        <v>17</v>
      </c>
      <c r="AZ42" s="123">
        <f t="shared" ref="AZ42:BE42" si="24">SUM(AZ12:AZ40)</f>
        <v>39</v>
      </c>
      <c r="BA42" s="119">
        <f t="shared" si="24"/>
        <v>552</v>
      </c>
      <c r="BB42" s="119">
        <f t="shared" si="24"/>
        <v>63</v>
      </c>
      <c r="BC42" s="119">
        <f t="shared" si="24"/>
        <v>904</v>
      </c>
      <c r="BD42" s="119">
        <f t="shared" si="24"/>
        <v>113</v>
      </c>
      <c r="BE42" s="124">
        <f t="shared" si="24"/>
        <v>104</v>
      </c>
    </row>
    <row r="43" spans="1:59" ht="18.75" customHeight="1" thickBot="1">
      <c r="A43" s="75"/>
      <c r="B43" s="76"/>
      <c r="C43" s="115" t="s">
        <v>41</v>
      </c>
      <c r="D43" s="45">
        <f>D10+D42</f>
        <v>18</v>
      </c>
      <c r="E43" s="111">
        <f>E10+E42</f>
        <v>224</v>
      </c>
      <c r="F43" s="111">
        <f>F10+F42</f>
        <v>15</v>
      </c>
      <c r="G43" s="111">
        <f>G10+G42</f>
        <v>218</v>
      </c>
      <c r="H43" s="111">
        <f>H10+H42</f>
        <v>28</v>
      </c>
      <c r="I43" s="82" t="s">
        <v>17</v>
      </c>
      <c r="J43" s="45">
        <f>J10+J42</f>
        <v>17</v>
      </c>
      <c r="K43" s="111">
        <f>K10+K42</f>
        <v>238</v>
      </c>
      <c r="L43" s="111">
        <f>L10+L42</f>
        <v>19</v>
      </c>
      <c r="M43" s="111">
        <f>M10+M42</f>
        <v>276</v>
      </c>
      <c r="N43" s="111">
        <f>N10+N42</f>
        <v>29</v>
      </c>
      <c r="O43" s="82" t="s">
        <v>17</v>
      </c>
      <c r="P43" s="45">
        <f>P10+P42</f>
        <v>13</v>
      </c>
      <c r="Q43" s="111">
        <f>Q10+Q42</f>
        <v>182</v>
      </c>
      <c r="R43" s="111">
        <f>R10+R42</f>
        <v>21</v>
      </c>
      <c r="S43" s="111">
        <f>S10+S42</f>
        <v>302</v>
      </c>
      <c r="T43" s="111">
        <f>T10+T42</f>
        <v>33</v>
      </c>
      <c r="U43" s="82" t="s">
        <v>17</v>
      </c>
      <c r="V43" s="45">
        <f>V10+V42</f>
        <v>22</v>
      </c>
      <c r="W43" s="111">
        <f>W10+W42</f>
        <v>314</v>
      </c>
      <c r="X43" s="111">
        <f>X10+X42</f>
        <v>12</v>
      </c>
      <c r="Y43" s="111">
        <f>Y10+Y42</f>
        <v>190</v>
      </c>
      <c r="Z43" s="111">
        <f>Z10+Z42</f>
        <v>30</v>
      </c>
      <c r="AA43" s="82" t="s">
        <v>17</v>
      </c>
      <c r="AB43" s="45">
        <f>AB10+AB42</f>
        <v>10</v>
      </c>
      <c r="AC43" s="111">
        <f>AC10+AC42</f>
        <v>140</v>
      </c>
      <c r="AD43" s="111">
        <f>AD10+AD42</f>
        <v>22</v>
      </c>
      <c r="AE43" s="111">
        <f>AE10+AE42</f>
        <v>308</v>
      </c>
      <c r="AF43" s="111">
        <f>AF10+AF42</f>
        <v>30</v>
      </c>
      <c r="AG43" s="82" t="s">
        <v>17</v>
      </c>
      <c r="AH43" s="45">
        <f>AH10+AH42</f>
        <v>11</v>
      </c>
      <c r="AI43" s="111">
        <f>AI10+AI42</f>
        <v>154</v>
      </c>
      <c r="AJ43" s="111">
        <f>AJ10+AJ42</f>
        <v>21</v>
      </c>
      <c r="AK43" s="111">
        <f>AK10+AK42</f>
        <v>294</v>
      </c>
      <c r="AL43" s="111">
        <f>AL10+AL42</f>
        <v>30</v>
      </c>
      <c r="AM43" s="82" t="s">
        <v>17</v>
      </c>
      <c r="AN43" s="45">
        <f>AN10+AN42</f>
        <v>13</v>
      </c>
      <c r="AO43" s="111">
        <f>AO10+AO42</f>
        <v>182</v>
      </c>
      <c r="AP43" s="111">
        <f>AP10+AP42</f>
        <v>19</v>
      </c>
      <c r="AQ43" s="111">
        <f>AQ10+AQ42</f>
        <v>266</v>
      </c>
      <c r="AR43" s="111">
        <f>AR10+AR42</f>
        <v>30</v>
      </c>
      <c r="AS43" s="82" t="s">
        <v>17</v>
      </c>
      <c r="AT43" s="45">
        <f>AT10+AT42</f>
        <v>5</v>
      </c>
      <c r="AU43" s="111">
        <f>AU10+AU42</f>
        <v>70</v>
      </c>
      <c r="AV43" s="111">
        <f>AV10+AV42</f>
        <v>11</v>
      </c>
      <c r="AW43" s="111">
        <f>AW10+AW42</f>
        <v>154</v>
      </c>
      <c r="AX43" s="111">
        <f>AX10+AX42</f>
        <v>30</v>
      </c>
      <c r="AY43" s="115" t="s">
        <v>17</v>
      </c>
      <c r="AZ43" s="56">
        <f t="shared" ref="AZ43:BE43" si="25">AZ10+AZ42</f>
        <v>109</v>
      </c>
      <c r="BA43" s="111">
        <f t="shared" si="25"/>
        <v>1532</v>
      </c>
      <c r="BB43" s="111">
        <f t="shared" si="25"/>
        <v>140</v>
      </c>
      <c r="BC43" s="111">
        <f t="shared" si="25"/>
        <v>2000</v>
      </c>
      <c r="BD43" s="111">
        <f t="shared" si="25"/>
        <v>240</v>
      </c>
      <c r="BE43" s="113">
        <f t="shared" si="25"/>
        <v>251</v>
      </c>
      <c r="BF43" s="46"/>
      <c r="BG43" s="46"/>
    </row>
    <row r="44" spans="1:59" s="33" customFormat="1" ht="15.75" customHeight="1">
      <c r="A44" s="57"/>
      <c r="B44" s="58"/>
      <c r="C44" s="59" t="s">
        <v>16</v>
      </c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  <c r="BC44" s="741"/>
      <c r="BD44" s="741"/>
      <c r="BE44" s="742"/>
      <c r="BF44" s="367" t="s">
        <v>265</v>
      </c>
      <c r="BG44" s="186" t="s">
        <v>324</v>
      </c>
    </row>
    <row r="45" spans="1:59" s="2" customFormat="1" ht="15.75" customHeight="1">
      <c r="A45" s="401" t="s">
        <v>391</v>
      </c>
      <c r="B45" s="402" t="s">
        <v>44</v>
      </c>
      <c r="C45" s="403" t="s">
        <v>92</v>
      </c>
      <c r="D45" s="254"/>
      <c r="E45" s="244" t="str">
        <f>IF(D45*14=0,"",D45*14)</f>
        <v/>
      </c>
      <c r="F45" s="255"/>
      <c r="G45" s="244" t="str">
        <f>IF(F45*14=0,"",F45*14)</f>
        <v/>
      </c>
      <c r="H45" s="256"/>
      <c r="I45" s="257"/>
      <c r="J45" s="254"/>
      <c r="K45" s="244" t="str">
        <f>IF(J45*14=0,"",J45*14)</f>
        <v/>
      </c>
      <c r="L45" s="255"/>
      <c r="M45" s="244" t="str">
        <f>IF(L45*14=0,"",L45*14)</f>
        <v/>
      </c>
      <c r="N45" s="256"/>
      <c r="O45" s="257"/>
      <c r="P45" s="254"/>
      <c r="Q45" s="244" t="str">
        <f>IF(P45*14=0,"",P45*14)</f>
        <v/>
      </c>
      <c r="R45" s="255"/>
      <c r="S45" s="244" t="str">
        <f>IF(R45*14=0,"",R45*14)</f>
        <v/>
      </c>
      <c r="T45" s="256"/>
      <c r="U45" s="257"/>
      <c r="V45" s="254"/>
      <c r="W45" s="244" t="str">
        <f>IF(V45*14=0,"",V45*14)</f>
        <v/>
      </c>
      <c r="X45" s="255"/>
      <c r="Y45" s="244" t="str">
        <f>IF(X45*14=0,"",X45*14)</f>
        <v/>
      </c>
      <c r="Z45" s="256"/>
      <c r="AA45" s="257"/>
      <c r="AB45" s="254">
        <v>1</v>
      </c>
      <c r="AC45" s="244">
        <f>IF(AB45*14=0,"",AB45*14)</f>
        <v>14</v>
      </c>
      <c r="AD45" s="255">
        <v>1</v>
      </c>
      <c r="AE45" s="244">
        <f>IF(AD45*14=0,"",AD45*14)</f>
        <v>14</v>
      </c>
      <c r="AF45" s="256"/>
      <c r="AG45" s="257" t="s">
        <v>117</v>
      </c>
      <c r="AH45" s="254"/>
      <c r="AI45" s="244" t="str">
        <f>IF(AH45*14=0,"",AH45*14)</f>
        <v/>
      </c>
      <c r="AJ45" s="255"/>
      <c r="AK45" s="244" t="str">
        <f>IF(AJ45*14=0,"",AJ45*14)</f>
        <v/>
      </c>
      <c r="AL45" s="256"/>
      <c r="AM45" s="257"/>
      <c r="AN45" s="254"/>
      <c r="AO45" s="244" t="str">
        <f>IF(AN45*14=0,"",AN45*14)</f>
        <v/>
      </c>
      <c r="AP45" s="255"/>
      <c r="AQ45" s="244" t="str">
        <f>IF(AP45*14=0,"",AP45*14)</f>
        <v/>
      </c>
      <c r="AR45" s="256"/>
      <c r="AS45" s="257"/>
      <c r="AT45" s="254"/>
      <c r="AU45" s="244" t="str">
        <f t="shared" ref="AU45:AU50" si="26">IF(AT45*14=0,"",AT45*14)</f>
        <v/>
      </c>
      <c r="AV45" s="255"/>
      <c r="AW45" s="244" t="str">
        <f>IF(AV45*14=0,"",AV45*14)</f>
        <v/>
      </c>
      <c r="AX45" s="256"/>
      <c r="AY45" s="257"/>
      <c r="AZ45" s="100">
        <f t="shared" ref="AZ45:AZ50" si="27">IF(D45+J45+P45+V45+AB45+AH45+AN45+AT45=0,"",D45+J45+P45+V45+AB45+AH45+AN45+AT45)</f>
        <v>1</v>
      </c>
      <c r="BA45" s="244">
        <f>IF((D45+J45+P45+V45+AB45+AH45+AN45+AT45)*14=0,"",(D45+J45+P45+V45+AB45+AH45+AN45+AT45)*14)</f>
        <v>14</v>
      </c>
      <c r="BB45" s="308">
        <f t="shared" ref="BB45:BB50" si="28">IF(F45+L45+R45+X45+AD45+AJ45+AP45+AV45=0,"",F45+L45+R45+X45+AD45+AJ45+AP45+AV45)</f>
        <v>1</v>
      </c>
      <c r="BC45" s="244">
        <f t="shared" ref="BC45:BC52" si="29">IF((L45+F45+R45+X45+AD45+AJ45+AP45+AV45)*14=0,"",(L45+F45+R45+X45+AD45+AJ45+AP45+AV45)*14)</f>
        <v>14</v>
      </c>
      <c r="BD45" s="256" t="s">
        <v>17</v>
      </c>
      <c r="BE45" s="371">
        <f>IF(D45+F45+L45+J45+P45+R45+V45+X45+AB45+AD45+AH45+AJ45+AN45+AP45+AT45+AV45=0,"",D45+F45+L45+J45+P45+R45+V45+X45+AB45+AD45+AH45+AJ45+AN45+AP45+AT45+AV45)</f>
        <v>2</v>
      </c>
      <c r="BF45" s="367" t="s">
        <v>265</v>
      </c>
      <c r="BG45" s="186" t="s">
        <v>428</v>
      </c>
    </row>
    <row r="46" spans="1:59" s="33" customFormat="1" ht="15.75" customHeight="1">
      <c r="A46" s="401" t="s">
        <v>392</v>
      </c>
      <c r="B46" s="402" t="s">
        <v>44</v>
      </c>
      <c r="C46" s="403" t="s">
        <v>93</v>
      </c>
      <c r="D46" s="254"/>
      <c r="E46" s="244" t="str">
        <f>IF(D46*14=0,"",D46*14)</f>
        <v/>
      </c>
      <c r="F46" s="255"/>
      <c r="G46" s="244" t="str">
        <f>IF(F46*14=0,"",F46*14)</f>
        <v/>
      </c>
      <c r="H46" s="256"/>
      <c r="I46" s="257"/>
      <c r="J46" s="254"/>
      <c r="K46" s="244" t="str">
        <f>IF(J46*14=0,"",J46*14)</f>
        <v/>
      </c>
      <c r="L46" s="255"/>
      <c r="M46" s="244" t="str">
        <f>IF(L46*14=0,"",L46*14)</f>
        <v/>
      </c>
      <c r="N46" s="256"/>
      <c r="O46" s="257"/>
      <c r="P46" s="254"/>
      <c r="Q46" s="244" t="str">
        <f>IF(P46*14=0,"",P46*14)</f>
        <v/>
      </c>
      <c r="R46" s="255"/>
      <c r="S46" s="244" t="str">
        <f>IF(R46*14=0,"",R46*14)</f>
        <v/>
      </c>
      <c r="T46" s="256"/>
      <c r="U46" s="257"/>
      <c r="V46" s="254"/>
      <c r="W46" s="244" t="str">
        <f>IF(V46*14=0,"",V46*14)</f>
        <v/>
      </c>
      <c r="X46" s="255"/>
      <c r="Y46" s="244" t="str">
        <f>IF(X46*14=0,"",X46*14)</f>
        <v/>
      </c>
      <c r="Z46" s="256"/>
      <c r="AA46" s="257"/>
      <c r="AB46" s="254"/>
      <c r="AC46" s="244" t="str">
        <f>IF(AB46*14=0,"",AB46*14)</f>
        <v/>
      </c>
      <c r="AD46" s="255"/>
      <c r="AE46" s="244" t="str">
        <f>IF(AD46*14=0,"",AD46*14)</f>
        <v/>
      </c>
      <c r="AF46" s="256"/>
      <c r="AG46" s="257"/>
      <c r="AH46" s="254">
        <v>1</v>
      </c>
      <c r="AI46" s="244">
        <f>IF(AH46*14=0,"",AH46*14)</f>
        <v>14</v>
      </c>
      <c r="AJ46" s="255">
        <v>1</v>
      </c>
      <c r="AK46" s="244">
        <f>IF(AJ46*14=0,"",AJ46*14)</f>
        <v>14</v>
      </c>
      <c r="AL46" s="256"/>
      <c r="AM46" s="257" t="s">
        <v>117</v>
      </c>
      <c r="AN46" s="254"/>
      <c r="AO46" s="244" t="str">
        <f>IF(AN46*14=0,"",AN46*14)</f>
        <v/>
      </c>
      <c r="AP46" s="255"/>
      <c r="AQ46" s="244" t="str">
        <f>IF(AP46*14=0,"",AP46*14)</f>
        <v/>
      </c>
      <c r="AR46" s="256"/>
      <c r="AS46" s="257"/>
      <c r="AT46" s="254"/>
      <c r="AU46" s="244" t="str">
        <f t="shared" si="26"/>
        <v/>
      </c>
      <c r="AV46" s="255"/>
      <c r="AW46" s="244" t="str">
        <f>IF(AV46*14=0,"",AV46*14)</f>
        <v/>
      </c>
      <c r="AX46" s="256"/>
      <c r="AY46" s="257"/>
      <c r="AZ46" s="100">
        <f t="shared" si="27"/>
        <v>1</v>
      </c>
      <c r="BA46" s="244">
        <f t="shared" ref="BA46:BA50" si="30">IF((D46+J46+P46+V46+AB46+AH46+AN46+AT46)*14=0,"",(D46+J46+P46+V46+AB46+AH46+AN46+AT46)*14)</f>
        <v>14</v>
      </c>
      <c r="BB46" s="308">
        <f t="shared" si="28"/>
        <v>1</v>
      </c>
      <c r="BC46" s="244">
        <f t="shared" si="29"/>
        <v>14</v>
      </c>
      <c r="BD46" s="256" t="s">
        <v>17</v>
      </c>
      <c r="BE46" s="371">
        <f t="shared" ref="BE46:BE50" si="31">IF(D46+F46+L46+J46+P46+R46+V46+X46+AB46+AD46+AH46+AJ46+AN46+AP46+AT46+AV46=0,"",D46+F46+L46+J46+P46+R46+V46+X46+AB46+AD46+AH46+AJ46+AN46+AP46+AT46+AV46)</f>
        <v>2</v>
      </c>
      <c r="BF46" s="367" t="s">
        <v>265</v>
      </c>
      <c r="BG46" s="186" t="s">
        <v>329</v>
      </c>
    </row>
    <row r="47" spans="1:59" s="2" customFormat="1" ht="15.75" customHeight="1">
      <c r="A47" s="401" t="s">
        <v>393</v>
      </c>
      <c r="B47" s="402" t="s">
        <v>44</v>
      </c>
      <c r="C47" s="403" t="s">
        <v>94</v>
      </c>
      <c r="D47" s="254"/>
      <c r="E47" s="244" t="str">
        <f>IF(D47*14=0,"",D47*14)</f>
        <v/>
      </c>
      <c r="F47" s="255"/>
      <c r="G47" s="244" t="str">
        <f>IF(F47*14=0,"",F47*14)</f>
        <v/>
      </c>
      <c r="H47" s="256"/>
      <c r="I47" s="257"/>
      <c r="J47" s="254"/>
      <c r="K47" s="244" t="str">
        <f>IF(J47*14=0,"",J47*14)</f>
        <v/>
      </c>
      <c r="L47" s="255"/>
      <c r="M47" s="244" t="str">
        <f>IF(L47*14=0,"",L47*14)</f>
        <v/>
      </c>
      <c r="N47" s="256"/>
      <c r="O47" s="257"/>
      <c r="P47" s="254"/>
      <c r="Q47" s="244" t="str">
        <f>IF(P47*14=0,"",P47*14)</f>
        <v/>
      </c>
      <c r="R47" s="255"/>
      <c r="S47" s="244" t="str">
        <f>IF(R47*14=0,"",R47*14)</f>
        <v/>
      </c>
      <c r="T47" s="256"/>
      <c r="U47" s="257"/>
      <c r="V47" s="254"/>
      <c r="W47" s="244" t="str">
        <f>IF(V47*14=0,"",V47*14)</f>
        <v/>
      </c>
      <c r="X47" s="255"/>
      <c r="Y47" s="244" t="str">
        <f>IF(X47*14=0,"",X47*14)</f>
        <v/>
      </c>
      <c r="Z47" s="256"/>
      <c r="AA47" s="257"/>
      <c r="AB47" s="254"/>
      <c r="AC47" s="244" t="str">
        <f>IF(AB47*14=0,"",AB47*14)</f>
        <v/>
      </c>
      <c r="AD47" s="255"/>
      <c r="AE47" s="244" t="str">
        <f>IF(AD47*14=0,"",AD47*14)</f>
        <v/>
      </c>
      <c r="AF47" s="256"/>
      <c r="AG47" s="257"/>
      <c r="AH47" s="254"/>
      <c r="AI47" s="244" t="str">
        <f>IF(AH47*14=0,"",AH47*14)</f>
        <v/>
      </c>
      <c r="AJ47" s="255"/>
      <c r="AK47" s="244" t="str">
        <f>IF(AJ47*14=0,"",AJ47*14)</f>
        <v/>
      </c>
      <c r="AL47" s="256"/>
      <c r="AM47" s="257"/>
      <c r="AN47" s="254">
        <v>1</v>
      </c>
      <c r="AO47" s="244">
        <f>IF(AN47*14=0,"",AN47*14)</f>
        <v>14</v>
      </c>
      <c r="AP47" s="255">
        <v>1</v>
      </c>
      <c r="AQ47" s="244">
        <f>IF(AP47*14=0,"",AP47*14)</f>
        <v>14</v>
      </c>
      <c r="AR47" s="256"/>
      <c r="AS47" s="257" t="s">
        <v>117</v>
      </c>
      <c r="AT47" s="254"/>
      <c r="AU47" s="244" t="str">
        <f t="shared" si="26"/>
        <v/>
      </c>
      <c r="AV47" s="255"/>
      <c r="AW47" s="244" t="str">
        <f>IF(AV47*14=0,"",AV47*14)</f>
        <v/>
      </c>
      <c r="AX47" s="256"/>
      <c r="AY47" s="257"/>
      <c r="AZ47" s="100">
        <f t="shared" si="27"/>
        <v>1</v>
      </c>
      <c r="BA47" s="244">
        <f t="shared" si="30"/>
        <v>14</v>
      </c>
      <c r="BB47" s="308">
        <f t="shared" si="28"/>
        <v>1</v>
      </c>
      <c r="BC47" s="244">
        <f t="shared" si="29"/>
        <v>14</v>
      </c>
      <c r="BD47" s="256" t="s">
        <v>17</v>
      </c>
      <c r="BE47" s="371">
        <f t="shared" si="31"/>
        <v>2</v>
      </c>
      <c r="BF47" s="367" t="s">
        <v>265</v>
      </c>
      <c r="BG47" s="186" t="s">
        <v>429</v>
      </c>
    </row>
    <row r="48" spans="1:59" s="2" customFormat="1" ht="15.75" customHeight="1">
      <c r="A48" s="401" t="s">
        <v>394</v>
      </c>
      <c r="B48" s="402" t="s">
        <v>44</v>
      </c>
      <c r="C48" s="403" t="s">
        <v>95</v>
      </c>
      <c r="D48" s="260"/>
      <c r="E48" s="244" t="str">
        <f>IF(D48*14=0,"",D48*14)</f>
        <v/>
      </c>
      <c r="F48" s="255"/>
      <c r="G48" s="244" t="str">
        <f>IF(F48*14=0,"",F48*14)</f>
        <v/>
      </c>
      <c r="H48" s="256"/>
      <c r="I48" s="257"/>
      <c r="J48" s="254"/>
      <c r="K48" s="244" t="str">
        <f>IF(J48*14=0,"",J48*14)</f>
        <v/>
      </c>
      <c r="L48" s="255"/>
      <c r="M48" s="244" t="str">
        <f>IF(L48*14=0,"",L48*14)</f>
        <v/>
      </c>
      <c r="N48" s="256"/>
      <c r="O48" s="257"/>
      <c r="P48" s="254"/>
      <c r="Q48" s="244" t="str">
        <f>IF(P48*14=0,"",P48*14)</f>
        <v/>
      </c>
      <c r="R48" s="255"/>
      <c r="S48" s="244" t="str">
        <f>IF(R48*14=0,"",R48*14)</f>
        <v/>
      </c>
      <c r="T48" s="256"/>
      <c r="U48" s="257"/>
      <c r="V48" s="254"/>
      <c r="W48" s="244" t="str">
        <f>IF(V48*14=0,"",V48*14)</f>
        <v/>
      </c>
      <c r="X48" s="255"/>
      <c r="Y48" s="244" t="str">
        <f>IF(X48*14=0,"",X48*14)</f>
        <v/>
      </c>
      <c r="Z48" s="256"/>
      <c r="AA48" s="257"/>
      <c r="AB48" s="254"/>
      <c r="AC48" s="244" t="str">
        <f>IF(AB48*14=0,"",AB48*14)</f>
        <v/>
      </c>
      <c r="AD48" s="255"/>
      <c r="AE48" s="244" t="str">
        <f>IF(AD48*14=0,"",AD48*14)</f>
        <v/>
      </c>
      <c r="AF48" s="256"/>
      <c r="AG48" s="257"/>
      <c r="AH48" s="254"/>
      <c r="AI48" s="244" t="str">
        <f>IF(AH48*14=0,"",AH48*14)</f>
        <v/>
      </c>
      <c r="AJ48" s="255"/>
      <c r="AK48" s="244" t="str">
        <f>IF(AJ48*14=0,"",AJ48*14)</f>
        <v/>
      </c>
      <c r="AL48" s="256"/>
      <c r="AM48" s="257"/>
      <c r="AN48" s="254"/>
      <c r="AO48" s="244" t="str">
        <f>IF(AN48*14=0,"",AN48*14)</f>
        <v/>
      </c>
      <c r="AP48" s="255"/>
      <c r="AQ48" s="244" t="str">
        <f>IF(AP48*14=0,"",AP48*14)</f>
        <v/>
      </c>
      <c r="AR48" s="256"/>
      <c r="AS48" s="257"/>
      <c r="AT48" s="254">
        <v>1</v>
      </c>
      <c r="AU48" s="244">
        <f t="shared" si="26"/>
        <v>14</v>
      </c>
      <c r="AV48" s="255">
        <v>1</v>
      </c>
      <c r="AW48" s="244">
        <f>IF(AV48*14=0,"",AV48*14)</f>
        <v>14</v>
      </c>
      <c r="AX48" s="256"/>
      <c r="AY48" s="257" t="s">
        <v>117</v>
      </c>
      <c r="AZ48" s="100">
        <f t="shared" si="27"/>
        <v>1</v>
      </c>
      <c r="BA48" s="244">
        <f t="shared" si="30"/>
        <v>14</v>
      </c>
      <c r="BB48" s="308">
        <f t="shared" si="28"/>
        <v>1</v>
      </c>
      <c r="BC48" s="244">
        <f t="shared" si="29"/>
        <v>14</v>
      </c>
      <c r="BD48" s="256" t="s">
        <v>17</v>
      </c>
      <c r="BE48" s="371">
        <f t="shared" si="31"/>
        <v>2</v>
      </c>
      <c r="BF48" s="367" t="s">
        <v>265</v>
      </c>
      <c r="BG48" s="186" t="s">
        <v>517</v>
      </c>
    </row>
    <row r="49" spans="1:59" s="33" customFormat="1" ht="15.75" customHeight="1">
      <c r="A49" s="404" t="s">
        <v>468</v>
      </c>
      <c r="B49" s="402" t="s">
        <v>44</v>
      </c>
      <c r="C49" s="405" t="s">
        <v>516</v>
      </c>
      <c r="D49" s="260"/>
      <c r="E49" s="244"/>
      <c r="F49" s="260"/>
      <c r="G49" s="244"/>
      <c r="H49" s="256"/>
      <c r="I49" s="261"/>
      <c r="J49" s="254"/>
      <c r="K49" s="244"/>
      <c r="L49" s="260"/>
      <c r="M49" s="244"/>
      <c r="N49" s="256"/>
      <c r="O49" s="262"/>
      <c r="P49" s="260"/>
      <c r="Q49" s="244"/>
      <c r="R49" s="260"/>
      <c r="S49" s="244"/>
      <c r="T49" s="256"/>
      <c r="U49" s="261"/>
      <c r="V49" s="254"/>
      <c r="W49" s="244"/>
      <c r="X49" s="260"/>
      <c r="Y49" s="244"/>
      <c r="Z49" s="256"/>
      <c r="AA49" s="262"/>
      <c r="AB49" s="260"/>
      <c r="AC49" s="244"/>
      <c r="AD49" s="260"/>
      <c r="AE49" s="244"/>
      <c r="AF49" s="256"/>
      <c r="AG49" s="261"/>
      <c r="AH49" s="254"/>
      <c r="AI49" s="244"/>
      <c r="AJ49" s="260"/>
      <c r="AK49" s="244"/>
      <c r="AL49" s="256"/>
      <c r="AM49" s="262"/>
      <c r="AN49" s="254"/>
      <c r="AO49" s="244"/>
      <c r="AP49" s="255"/>
      <c r="AQ49" s="244"/>
      <c r="AR49" s="256"/>
      <c r="AS49" s="257"/>
      <c r="AT49" s="254"/>
      <c r="AU49" s="244" t="str">
        <f t="shared" si="26"/>
        <v/>
      </c>
      <c r="AV49" s="255">
        <v>16</v>
      </c>
      <c r="AW49" s="244">
        <v>240</v>
      </c>
      <c r="AX49" s="256"/>
      <c r="AY49" s="257" t="s">
        <v>164</v>
      </c>
      <c r="AZ49" s="100" t="str">
        <f t="shared" ref="AZ49" si="32">IF(D49+J49+P49+V49+AB49+AH49+AN49+AT49=0,"",D49+J49+P49+V49+AB49+AH49+AN49+AT49)</f>
        <v/>
      </c>
      <c r="BA49" s="244" t="str">
        <f t="shared" ref="BA49" si="33">IF((D49+J49+P49+V49+AB49+AH49+AN49+AT49)*14=0,"",(D49+J49+P49+V49+AB49+AH49+AN49+AT49)*14)</f>
        <v/>
      </c>
      <c r="BB49" s="308">
        <f t="shared" ref="BB49" si="34">IF(F49+L49+R49+X49+AD49+AJ49+AP49+AV49=0,"",F49+L49+R49+X49+AD49+AJ49+AP49+AV49)</f>
        <v>16</v>
      </c>
      <c r="BC49" s="244">
        <v>240</v>
      </c>
      <c r="BD49" s="256" t="s">
        <v>17</v>
      </c>
      <c r="BE49" s="371">
        <f t="shared" ref="BE49" si="35">IF(D49+F49+L49+J49+P49+R49+V49+X49+AB49+AD49+AH49+AJ49+AN49+AP49+AT49+AV49=0,"",D49+F49+L49+J49+P49+R49+V49+X49+AB49+AD49+AH49+AJ49+AN49+AP49+AT49+AV49)</f>
        <v>16</v>
      </c>
      <c r="BF49" s="367" t="s">
        <v>265</v>
      </c>
      <c r="BG49" s="186" t="s">
        <v>426</v>
      </c>
    </row>
    <row r="50" spans="1:59" s="33" customFormat="1" ht="15.75" customHeight="1" thickBot="1">
      <c r="A50" s="401" t="s">
        <v>396</v>
      </c>
      <c r="B50" s="402" t="s">
        <v>31</v>
      </c>
      <c r="C50" s="384" t="s">
        <v>255</v>
      </c>
      <c r="D50" s="243"/>
      <c r="E50" s="244" t="str">
        <f>IF(D50*14=0,"",D50*14)</f>
        <v/>
      </c>
      <c r="F50" s="243"/>
      <c r="G50" s="244" t="str">
        <f>IF(F50*14=0,"",F50*14)</f>
        <v/>
      </c>
      <c r="H50" s="256"/>
      <c r="I50" s="245"/>
      <c r="J50" s="246"/>
      <c r="K50" s="244" t="str">
        <f>IF(J50*14=0,"",J50*14)</f>
        <v/>
      </c>
      <c r="L50" s="247"/>
      <c r="M50" s="244" t="str">
        <f>IF(L50*14=0,"",L50*14)</f>
        <v/>
      </c>
      <c r="N50" s="256"/>
      <c r="O50" s="248"/>
      <c r="P50" s="247"/>
      <c r="Q50" s="244" t="str">
        <f>IF(P50*14=0,"",P50*14)</f>
        <v/>
      </c>
      <c r="R50" s="247"/>
      <c r="S50" s="244" t="str">
        <f>IF(R50*14=0,"",R50*14)</f>
        <v/>
      </c>
      <c r="T50" s="256"/>
      <c r="U50" s="249"/>
      <c r="V50" s="246"/>
      <c r="W50" s="244" t="str">
        <f>IF(V50*14=0,"",V50*14)</f>
        <v/>
      </c>
      <c r="X50" s="247"/>
      <c r="Y50" s="244" t="str">
        <f>IF(X50*14=0,"",X50*14)</f>
        <v/>
      </c>
      <c r="Z50" s="256"/>
      <c r="AA50" s="248"/>
      <c r="AB50" s="247"/>
      <c r="AC50" s="244" t="str">
        <f>IF(AB50*14=0,"",AB50*14)</f>
        <v/>
      </c>
      <c r="AD50" s="247"/>
      <c r="AE50" s="244" t="str">
        <f>IF(AD50*14=0,"",AD50*14)</f>
        <v/>
      </c>
      <c r="AF50" s="256"/>
      <c r="AG50" s="249"/>
      <c r="AH50" s="246"/>
      <c r="AI50" s="244" t="str">
        <f>IF(AH50*14=0,"",AH50*14)</f>
        <v/>
      </c>
      <c r="AJ50" s="247"/>
      <c r="AK50" s="244" t="str">
        <f>IF(AJ50*14=0,"",AJ50*14)</f>
        <v/>
      </c>
      <c r="AL50" s="256"/>
      <c r="AM50" s="248"/>
      <c r="AN50" s="246"/>
      <c r="AO50" s="244" t="str">
        <f>IF(AN50*14=0,"",AN50*14)</f>
        <v/>
      </c>
      <c r="AP50" s="263"/>
      <c r="AQ50" s="244" t="str">
        <f>IF(AP50*14=0,"",AP50*14)</f>
        <v/>
      </c>
      <c r="AR50" s="256"/>
      <c r="AS50" s="264"/>
      <c r="AT50" s="247"/>
      <c r="AU50" s="244" t="str">
        <f t="shared" si="26"/>
        <v/>
      </c>
      <c r="AV50" s="247"/>
      <c r="AW50" s="244" t="str">
        <f>IF(AV50*14=0,"",AV50*14)</f>
        <v/>
      </c>
      <c r="AX50" s="256"/>
      <c r="AY50" s="247" t="s">
        <v>143</v>
      </c>
      <c r="AZ50" s="100" t="str">
        <f t="shared" si="27"/>
        <v/>
      </c>
      <c r="BA50" s="244" t="str">
        <f t="shared" si="30"/>
        <v/>
      </c>
      <c r="BB50" s="308" t="str">
        <f t="shared" si="28"/>
        <v/>
      </c>
      <c r="BC50" s="244" t="str">
        <f t="shared" si="29"/>
        <v/>
      </c>
      <c r="BD50" s="256" t="s">
        <v>17</v>
      </c>
      <c r="BE50" s="371" t="str">
        <f t="shared" si="31"/>
        <v/>
      </c>
      <c r="BF50" s="46"/>
      <c r="BG50" s="46"/>
    </row>
    <row r="51" spans="1:59" ht="15.75" customHeight="1" thickBot="1">
      <c r="A51" s="60"/>
      <c r="B51" s="61"/>
      <c r="C51" s="116" t="s">
        <v>18</v>
      </c>
      <c r="D51" s="62">
        <f>SUM(D45:D50)</f>
        <v>0</v>
      </c>
      <c r="E51" s="63" t="str">
        <f>IF(D51*14=0,"",D51*14)</f>
        <v/>
      </c>
      <c r="F51" s="64">
        <f>SUM(F45:F50)</f>
        <v>0</v>
      </c>
      <c r="G51" s="63" t="str">
        <f>IF(F51*14=0,"",F51*14)</f>
        <v/>
      </c>
      <c r="H51" s="65" t="s">
        <v>17</v>
      </c>
      <c r="I51" s="66" t="s">
        <v>17</v>
      </c>
      <c r="J51" s="62">
        <f>SUM(J45:J50)</f>
        <v>0</v>
      </c>
      <c r="K51" s="63" t="str">
        <f>IF(J51*14=0,"",J51*14)</f>
        <v/>
      </c>
      <c r="L51" s="64">
        <f>SUM(L45:L50)</f>
        <v>0</v>
      </c>
      <c r="M51" s="63" t="str">
        <f>IF(L51*14=0,"",L51*14)</f>
        <v/>
      </c>
      <c r="N51" s="65" t="s">
        <v>17</v>
      </c>
      <c r="O51" s="66" t="s">
        <v>17</v>
      </c>
      <c r="P51" s="62">
        <f>SUM(P45:P50)</f>
        <v>0</v>
      </c>
      <c r="Q51" s="63" t="str">
        <f>IF(P51*14=0,"",P51*14)</f>
        <v/>
      </c>
      <c r="R51" s="64">
        <f>SUM(R45:R50)</f>
        <v>0</v>
      </c>
      <c r="S51" s="63" t="str">
        <f>IF(R51*14=0,"",R51*14)</f>
        <v/>
      </c>
      <c r="T51" s="67" t="s">
        <v>17</v>
      </c>
      <c r="U51" s="66" t="s">
        <v>17</v>
      </c>
      <c r="V51" s="62">
        <f>SUM(V45:V50)</f>
        <v>0</v>
      </c>
      <c r="W51" s="63" t="str">
        <f>IF(V51*14=0,"",V51*14)</f>
        <v/>
      </c>
      <c r="X51" s="64">
        <f>SUM(X45:X50)</f>
        <v>0</v>
      </c>
      <c r="Y51" s="63" t="str">
        <f>IF(X51*14=0,"",X51*14)</f>
        <v/>
      </c>
      <c r="Z51" s="65" t="s">
        <v>17</v>
      </c>
      <c r="AA51" s="66" t="s">
        <v>17</v>
      </c>
      <c r="AB51" s="62">
        <f>SUM(AB45:AB50)</f>
        <v>1</v>
      </c>
      <c r="AC51" s="63">
        <f>IF(AB51*14=0,"",AB51*14)</f>
        <v>14</v>
      </c>
      <c r="AD51" s="64">
        <f>SUM(AD45:AD50)</f>
        <v>1</v>
      </c>
      <c r="AE51" s="63">
        <f>IF(AD51*14=0,"",AD51*14)</f>
        <v>14</v>
      </c>
      <c r="AF51" s="65" t="s">
        <v>17</v>
      </c>
      <c r="AG51" s="66" t="s">
        <v>17</v>
      </c>
      <c r="AH51" s="62">
        <f>SUM(AH45:AH50)</f>
        <v>1</v>
      </c>
      <c r="AI51" s="63">
        <f>IF(AH51*14=0,"",AH51*14)</f>
        <v>14</v>
      </c>
      <c r="AJ51" s="64">
        <f>SUM(AJ45:AJ50)</f>
        <v>1</v>
      </c>
      <c r="AK51" s="63">
        <f>IF(AJ51*14=0,"",AJ51*14)</f>
        <v>14</v>
      </c>
      <c r="AL51" s="65" t="s">
        <v>17</v>
      </c>
      <c r="AM51" s="66" t="s">
        <v>17</v>
      </c>
      <c r="AN51" s="62">
        <f>SUM(AN45:AN50)</f>
        <v>1</v>
      </c>
      <c r="AO51" s="63">
        <f>IF(AN51*14=0,"",AN51*14)</f>
        <v>14</v>
      </c>
      <c r="AP51" s="64">
        <f>SUM(AP45:AP50)</f>
        <v>1</v>
      </c>
      <c r="AQ51" s="63">
        <f>IF(AP51*14=0,"",AP51*14)</f>
        <v>14</v>
      </c>
      <c r="AR51" s="67" t="s">
        <v>17</v>
      </c>
      <c r="AS51" s="66" t="s">
        <v>17</v>
      </c>
      <c r="AT51" s="62">
        <f>SUM(AT45:AT50)</f>
        <v>1</v>
      </c>
      <c r="AU51" s="63">
        <f>IF(AT51*14=0,"",AT51*14)</f>
        <v>14</v>
      </c>
      <c r="AV51" s="64">
        <f>SUM(AV45:AV50)</f>
        <v>17</v>
      </c>
      <c r="AW51" s="63">
        <f>IF(AV51*15=0,"",AV51*15)</f>
        <v>255</v>
      </c>
      <c r="AX51" s="65" t="s">
        <v>17</v>
      </c>
      <c r="AY51" s="117" t="s">
        <v>17</v>
      </c>
      <c r="AZ51" s="68">
        <f>IF(D51+J51+P51+V51+AB51+AH51+AN51+AT51=0,"",D51+J51+P51+V51+AB51+AH51+AN51+AT51)</f>
        <v>4</v>
      </c>
      <c r="BA51" s="125">
        <f>IF((P51+V51+AB51+AH51+AN51+AT51)*14=0,"",(P51+V51+AB51+AH51+AN51+AT51)*14)</f>
        <v>56</v>
      </c>
      <c r="BB51" s="200">
        <f>SUM(BB45:BB49)</f>
        <v>20</v>
      </c>
      <c r="BC51" s="89">
        <f>SUM(BC45:BC50)</f>
        <v>296</v>
      </c>
      <c r="BD51" s="65" t="s">
        <v>17</v>
      </c>
      <c r="BE51" s="69" t="s">
        <v>40</v>
      </c>
      <c r="BF51" s="46"/>
      <c r="BG51" s="46"/>
    </row>
    <row r="52" spans="1:59" ht="15.75" customHeight="1" thickBot="1">
      <c r="A52" s="60"/>
      <c r="B52" s="61"/>
      <c r="C52" s="135" t="s">
        <v>42</v>
      </c>
      <c r="D52" s="62">
        <f>D43+D51</f>
        <v>18</v>
      </c>
      <c r="E52" s="63">
        <f>IF(D52*14=0,"",D52*14)</f>
        <v>252</v>
      </c>
      <c r="F52" s="64">
        <f>F43+F51</f>
        <v>15</v>
      </c>
      <c r="G52" s="63">
        <f>IF(F52*14=0,"",F52*14)</f>
        <v>210</v>
      </c>
      <c r="H52" s="65" t="s">
        <v>17</v>
      </c>
      <c r="I52" s="66" t="s">
        <v>17</v>
      </c>
      <c r="J52" s="62">
        <f>J43+J51</f>
        <v>17</v>
      </c>
      <c r="K52" s="63">
        <f>IF(J52*14=0,"",J52*14)</f>
        <v>238</v>
      </c>
      <c r="L52" s="64">
        <f>L43+L51</f>
        <v>19</v>
      </c>
      <c r="M52" s="63">
        <f>IF(L52*14=0,"",L52*14)</f>
        <v>266</v>
      </c>
      <c r="N52" s="65" t="s">
        <v>17</v>
      </c>
      <c r="O52" s="66" t="s">
        <v>17</v>
      </c>
      <c r="P52" s="62">
        <f>P43+P51</f>
        <v>13</v>
      </c>
      <c r="Q52" s="63">
        <f>IF(P52*14=0,"",P52*14)</f>
        <v>182</v>
      </c>
      <c r="R52" s="64">
        <f>R43+R51</f>
        <v>21</v>
      </c>
      <c r="S52" s="63">
        <f>IF(R52*14=0,"",R52*14)</f>
        <v>294</v>
      </c>
      <c r="T52" s="67" t="s">
        <v>17</v>
      </c>
      <c r="U52" s="66" t="s">
        <v>17</v>
      </c>
      <c r="V52" s="62">
        <f>V43+V51</f>
        <v>22</v>
      </c>
      <c r="W52" s="63">
        <f>IF(V52*14=0,"",V52*14)</f>
        <v>308</v>
      </c>
      <c r="X52" s="64">
        <f>X43+X51</f>
        <v>12</v>
      </c>
      <c r="Y52" s="63">
        <f>IF(X52*14=0,"",X52*14)</f>
        <v>168</v>
      </c>
      <c r="Z52" s="65" t="s">
        <v>17</v>
      </c>
      <c r="AA52" s="66" t="s">
        <v>17</v>
      </c>
      <c r="AB52" s="62">
        <f>AB43+AB51</f>
        <v>11</v>
      </c>
      <c r="AC52" s="63">
        <f>IF(AB52*14=0,"",AB52*14)</f>
        <v>154</v>
      </c>
      <c r="AD52" s="64">
        <f>AD43+AD51</f>
        <v>23</v>
      </c>
      <c r="AE52" s="63">
        <f>IF(AD52*14=0,"",AD52*14)</f>
        <v>322</v>
      </c>
      <c r="AF52" s="65" t="s">
        <v>17</v>
      </c>
      <c r="AG52" s="66" t="s">
        <v>17</v>
      </c>
      <c r="AH52" s="62">
        <f>AH43+AH51</f>
        <v>12</v>
      </c>
      <c r="AI52" s="63">
        <f>IF(AH52*14=0,"",AH52*14)</f>
        <v>168</v>
      </c>
      <c r="AJ52" s="64">
        <f>AJ43+AJ51</f>
        <v>22</v>
      </c>
      <c r="AK52" s="63">
        <f>IF(AJ52*14=0,"",AJ52*14)</f>
        <v>308</v>
      </c>
      <c r="AL52" s="65" t="s">
        <v>17</v>
      </c>
      <c r="AM52" s="66" t="s">
        <v>17</v>
      </c>
      <c r="AN52" s="62">
        <f>AN43+AN51</f>
        <v>14</v>
      </c>
      <c r="AO52" s="63">
        <f>IF(AN52*14=0,"",AN52*14)</f>
        <v>196</v>
      </c>
      <c r="AP52" s="64">
        <f>AP43+AP51</f>
        <v>20</v>
      </c>
      <c r="AQ52" s="63">
        <f>IF(AP52*14=0,"",AP52*14)</f>
        <v>280</v>
      </c>
      <c r="AR52" s="67" t="s">
        <v>17</v>
      </c>
      <c r="AS52" s="66" t="s">
        <v>17</v>
      </c>
      <c r="AT52" s="62">
        <f>AT43+AT51</f>
        <v>6</v>
      </c>
      <c r="AU52" s="63">
        <f>IF(AT52*14=0,"",AT52*14)</f>
        <v>84</v>
      </c>
      <c r="AV52" s="64">
        <f>AV43+AV51</f>
        <v>28</v>
      </c>
      <c r="AW52" s="63">
        <f>IF(AV52*15=0,"",AV52*15)</f>
        <v>420</v>
      </c>
      <c r="AX52" s="65" t="s">
        <v>17</v>
      </c>
      <c r="AY52" s="117" t="s">
        <v>17</v>
      </c>
      <c r="AZ52" s="68">
        <f>IF(D52+J52+P52+V52+AB52+AN52+AT52+AH52=0,"",D52+J52+P52+V52+AB52+AN52+AT52+AH52)</f>
        <v>113</v>
      </c>
      <c r="BA52" s="125">
        <f>IF((D52+J52+P52+V52+AB52+AH52+AN52+AT52)*14=0,"",(D52+J52+P52+V52+AB52+AH52+AN52+AT52)*14)</f>
        <v>1582</v>
      </c>
      <c r="BB52" s="126">
        <f>IF(F52+L52+R52+X52+AD52+AP52+AV52+AJ52=0,"",F52+L52+R52+X52+AD52+AP52+AV52+AJ52)</f>
        <v>160</v>
      </c>
      <c r="BC52" s="90">
        <f t="shared" si="29"/>
        <v>2240</v>
      </c>
      <c r="BD52" s="65" t="s">
        <v>17</v>
      </c>
      <c r="BE52" s="69" t="s">
        <v>40</v>
      </c>
      <c r="BF52" s="46"/>
      <c r="BG52" s="46"/>
    </row>
    <row r="53" spans="1:59" s="37" customFormat="1" ht="15.75" customHeight="1">
      <c r="A53" s="57"/>
      <c r="B53" s="134"/>
      <c r="C53" s="70"/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740"/>
      <c r="Y53" s="740"/>
      <c r="Z53" s="740"/>
      <c r="AA53" s="740"/>
      <c r="AB53" s="740"/>
      <c r="AC53" s="740"/>
      <c r="AD53" s="740"/>
      <c r="AE53" s="740"/>
      <c r="AF53" s="740"/>
      <c r="AG53" s="740"/>
      <c r="AH53" s="740"/>
      <c r="AI53" s="740"/>
      <c r="AJ53" s="740"/>
      <c r="AK53" s="740"/>
      <c r="AL53" s="740"/>
      <c r="AM53" s="740"/>
      <c r="AN53" s="740"/>
      <c r="AO53" s="740"/>
      <c r="AP53" s="740"/>
      <c r="AQ53" s="740"/>
      <c r="AR53" s="740"/>
      <c r="AS53" s="740"/>
      <c r="AT53" s="740"/>
      <c r="AU53" s="740"/>
      <c r="AV53" s="740"/>
      <c r="AW53" s="740"/>
      <c r="AX53" s="740"/>
      <c r="AY53" s="740"/>
      <c r="AZ53" s="741"/>
      <c r="BA53" s="741"/>
      <c r="BB53" s="741"/>
      <c r="BC53" s="741"/>
      <c r="BD53" s="741"/>
      <c r="BE53" s="742"/>
      <c r="BF53" s="46"/>
      <c r="BG53" s="46"/>
    </row>
    <row r="54" spans="1:59" s="37" customFormat="1" ht="13.7" customHeight="1">
      <c r="A54" s="406"/>
      <c r="B54" s="374" t="s">
        <v>15</v>
      </c>
      <c r="C54" s="375" t="s">
        <v>20</v>
      </c>
      <c r="D54" s="407"/>
      <c r="E54" s="266"/>
      <c r="F54" s="266"/>
      <c r="G54" s="266"/>
      <c r="H54" s="267"/>
      <c r="I54" s="408"/>
      <c r="J54" s="376"/>
      <c r="K54" s="266"/>
      <c r="L54" s="266"/>
      <c r="M54" s="266"/>
      <c r="N54" s="267"/>
      <c r="O54" s="408"/>
      <c r="P54" s="377"/>
      <c r="Q54" s="266"/>
      <c r="R54" s="266"/>
      <c r="S54" s="266"/>
      <c r="T54" s="267"/>
      <c r="U54" s="267"/>
      <c r="V54" s="377"/>
      <c r="W54" s="266"/>
      <c r="X54" s="266"/>
      <c r="Y54" s="266"/>
      <c r="Z54" s="267"/>
      <c r="AA54" s="408"/>
      <c r="AB54" s="376"/>
      <c r="AC54" s="266"/>
      <c r="AD54" s="266"/>
      <c r="AE54" s="266"/>
      <c r="AF54" s="267"/>
      <c r="AG54" s="267"/>
      <c r="AH54" s="267"/>
      <c r="AI54" s="255"/>
      <c r="AJ54" s="255"/>
      <c r="AK54" s="255"/>
      <c r="AL54" s="255"/>
      <c r="AM54" s="257"/>
      <c r="AN54" s="376"/>
      <c r="AO54" s="266"/>
      <c r="AP54" s="266"/>
      <c r="AQ54" s="266"/>
      <c r="AR54" s="267"/>
      <c r="AS54" s="408"/>
      <c r="AT54" s="376"/>
      <c r="AU54" s="266"/>
      <c r="AV54" s="266"/>
      <c r="AW54" s="255"/>
      <c r="AX54" s="268"/>
      <c r="AY54" s="269"/>
      <c r="AZ54" s="71"/>
      <c r="BA54" s="270"/>
      <c r="BB54" s="270"/>
      <c r="BC54" s="270"/>
      <c r="BD54" s="270"/>
      <c r="BE54" s="98"/>
      <c r="BF54" s="46"/>
      <c r="BG54" s="46"/>
    </row>
    <row r="55" spans="1:59" s="37" customFormat="1" ht="13.7" customHeight="1">
      <c r="A55" s="78"/>
      <c r="B55" s="271" t="s">
        <v>15</v>
      </c>
      <c r="C55" s="272" t="s">
        <v>21</v>
      </c>
      <c r="D55" s="273"/>
      <c r="E55" s="266"/>
      <c r="F55" s="266"/>
      <c r="G55" s="266"/>
      <c r="H55" s="267"/>
      <c r="I55" s="274"/>
      <c r="J55" s="376"/>
      <c r="K55" s="266"/>
      <c r="L55" s="266"/>
      <c r="M55" s="266"/>
      <c r="N55" s="267"/>
      <c r="O55" s="274"/>
      <c r="P55" s="377"/>
      <c r="Q55" s="266"/>
      <c r="R55" s="266"/>
      <c r="S55" s="266"/>
      <c r="T55" s="267"/>
      <c r="U55" s="267"/>
      <c r="V55" s="377"/>
      <c r="W55" s="266"/>
      <c r="X55" s="266"/>
      <c r="Y55" s="266"/>
      <c r="Z55" s="267"/>
      <c r="AA55" s="274"/>
      <c r="AB55" s="376"/>
      <c r="AC55" s="266"/>
      <c r="AD55" s="266"/>
      <c r="AE55" s="266"/>
      <c r="AF55" s="267"/>
      <c r="AG55" s="267"/>
      <c r="AH55" s="267"/>
      <c r="AI55" s="255"/>
      <c r="AJ55" s="378"/>
      <c r="AK55" s="255"/>
      <c r="AL55" s="268"/>
      <c r="AM55" s="379"/>
      <c r="AN55" s="376"/>
      <c r="AO55" s="266"/>
      <c r="AP55" s="266"/>
      <c r="AQ55" s="266"/>
      <c r="AR55" s="267"/>
      <c r="AS55" s="274"/>
      <c r="AT55" s="376"/>
      <c r="AU55" s="266"/>
      <c r="AV55" s="266"/>
      <c r="AW55" s="255"/>
      <c r="AX55" s="268"/>
      <c r="AY55" s="269"/>
      <c r="AZ55" s="71"/>
      <c r="BA55" s="270"/>
      <c r="BB55" s="270"/>
      <c r="BC55" s="270"/>
      <c r="BD55" s="270"/>
      <c r="BE55" s="98"/>
      <c r="BF55" s="46"/>
      <c r="BG55" s="46"/>
    </row>
    <row r="56" spans="1:59" s="37" customFormat="1" ht="13.7" customHeight="1">
      <c r="A56" s="78"/>
      <c r="B56" s="271" t="s">
        <v>15</v>
      </c>
      <c r="C56" s="272" t="s">
        <v>30</v>
      </c>
      <c r="D56" s="273"/>
      <c r="E56" s="266"/>
      <c r="F56" s="266"/>
      <c r="G56" s="266"/>
      <c r="H56" s="267"/>
      <c r="I56" s="274"/>
      <c r="J56" s="376"/>
      <c r="K56" s="266"/>
      <c r="L56" s="266"/>
      <c r="M56" s="266"/>
      <c r="N56" s="267"/>
      <c r="O56" s="274"/>
      <c r="P56" s="377"/>
      <c r="Q56" s="266"/>
      <c r="R56" s="266"/>
      <c r="S56" s="266"/>
      <c r="T56" s="267"/>
      <c r="U56" s="267"/>
      <c r="V56" s="377"/>
      <c r="W56" s="266"/>
      <c r="X56" s="266"/>
      <c r="Y56" s="266"/>
      <c r="Z56" s="267"/>
      <c r="AA56" s="274"/>
      <c r="AB56" s="376"/>
      <c r="AC56" s="266"/>
      <c r="AD56" s="266"/>
      <c r="AE56" s="266"/>
      <c r="AF56" s="267"/>
      <c r="AG56" s="267"/>
      <c r="AH56" s="267"/>
      <c r="AI56" s="96"/>
      <c r="AJ56" s="96"/>
      <c r="AK56" s="19"/>
      <c r="AL56" s="28"/>
      <c r="AM56" s="79"/>
      <c r="AN56" s="376"/>
      <c r="AO56" s="266"/>
      <c r="AP56" s="266"/>
      <c r="AQ56" s="266"/>
      <c r="AR56" s="267"/>
      <c r="AS56" s="274"/>
      <c r="AT56" s="376"/>
      <c r="AU56" s="266"/>
      <c r="AV56" s="266"/>
      <c r="AW56" s="255"/>
      <c r="AX56" s="268"/>
      <c r="AY56" s="269"/>
      <c r="AZ56" s="71"/>
      <c r="BA56" s="270"/>
      <c r="BB56" s="270"/>
      <c r="BC56" s="270"/>
      <c r="BD56" s="270"/>
      <c r="BE56" s="98"/>
      <c r="BF56" s="46"/>
      <c r="BG56" s="46"/>
    </row>
    <row r="57" spans="1:59" s="37" customFormat="1" ht="15.75" customHeight="1">
      <c r="A57" s="792"/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4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  <c r="AQ57" s="409"/>
      <c r="AR57" s="409"/>
      <c r="AS57" s="409"/>
      <c r="AT57" s="409"/>
      <c r="AU57" s="409"/>
      <c r="AV57" s="409"/>
      <c r="AW57" s="380"/>
      <c r="AX57" s="380"/>
      <c r="AY57" s="380"/>
      <c r="AZ57" s="410"/>
      <c r="BA57" s="411"/>
      <c r="BB57" s="411"/>
      <c r="BC57" s="411"/>
      <c r="BD57" s="411"/>
      <c r="BE57" s="412"/>
      <c r="BF57" s="46"/>
      <c r="BG57" s="46"/>
    </row>
    <row r="58" spans="1:59" s="37" customFormat="1" ht="15.75" customHeight="1">
      <c r="A58" s="795" t="s">
        <v>22</v>
      </c>
      <c r="B58" s="796"/>
      <c r="C58" s="796"/>
      <c r="D58" s="796"/>
      <c r="E58" s="796"/>
      <c r="F58" s="796"/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6"/>
      <c r="S58" s="796"/>
      <c r="T58" s="796"/>
      <c r="U58" s="796"/>
      <c r="V58" s="796"/>
      <c r="W58" s="796"/>
      <c r="X58" s="796"/>
      <c r="Y58" s="796"/>
      <c r="Z58" s="796"/>
      <c r="AA58" s="796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0"/>
      <c r="BA58" s="411"/>
      <c r="BB58" s="411"/>
      <c r="BC58" s="411"/>
      <c r="BD58" s="411"/>
      <c r="BE58" s="412"/>
      <c r="BF58" s="46"/>
      <c r="BG58" s="46"/>
    </row>
    <row r="59" spans="1:59" s="37" customFormat="1" ht="15.75" customHeight="1">
      <c r="A59" s="414"/>
      <c r="B59" s="415"/>
      <c r="C59" s="416" t="s">
        <v>23</v>
      </c>
      <c r="D59" s="276"/>
      <c r="E59" s="277"/>
      <c r="F59" s="277"/>
      <c r="G59" s="277"/>
      <c r="H59" s="250"/>
      <c r="I59" s="278" t="str">
        <f>IF(COUNTIF(I12:I56,"A")=0,"",COUNTIF(I12:I56,"A"))</f>
        <v/>
      </c>
      <c r="J59" s="276"/>
      <c r="K59" s="277"/>
      <c r="L59" s="277"/>
      <c r="M59" s="277"/>
      <c r="N59" s="250"/>
      <c r="O59" s="278" t="str">
        <f>IF(COUNTIF(O12:O56,"A")=0,"",COUNTIF(O12:O56,"A"))</f>
        <v/>
      </c>
      <c r="P59" s="276"/>
      <c r="Q59" s="277"/>
      <c r="R59" s="277"/>
      <c r="S59" s="277"/>
      <c r="T59" s="250"/>
      <c r="U59" s="278" t="str">
        <f>IF(COUNTIF(U12:U56,"A")=0,"",COUNTIF(U12:U56,"A"))</f>
        <v/>
      </c>
      <c r="V59" s="276"/>
      <c r="W59" s="277"/>
      <c r="X59" s="277"/>
      <c r="Y59" s="277"/>
      <c r="Z59" s="250"/>
      <c r="AA59" s="278" t="str">
        <f>IF(COUNTIF(AA12:AA56,"A")=0,"",COUNTIF(AA12:AA56,"A"))</f>
        <v/>
      </c>
      <c r="AB59" s="276"/>
      <c r="AC59" s="277"/>
      <c r="AD59" s="277"/>
      <c r="AE59" s="277"/>
      <c r="AF59" s="250"/>
      <c r="AG59" s="278" t="str">
        <f>IF(COUNTIF(AG12:AG56,"A")=0,"",COUNTIF(AG12:AG56,"A"))</f>
        <v/>
      </c>
      <c r="AH59" s="276"/>
      <c r="AI59" s="277"/>
      <c r="AJ59" s="277"/>
      <c r="AK59" s="277"/>
      <c r="AL59" s="250"/>
      <c r="AM59" s="278" t="str">
        <f>IF(COUNTIF(AM12:AM56,"A")=0,"",COUNTIF(AM12:AM56,"A"))</f>
        <v/>
      </c>
      <c r="AN59" s="276"/>
      <c r="AO59" s="277"/>
      <c r="AP59" s="277"/>
      <c r="AQ59" s="277"/>
      <c r="AR59" s="250"/>
      <c r="AS59" s="278" t="str">
        <f>IF(COUNTIF(AS12:AS56,"A")=0,"",COUNTIF(AS12:AS56,"A"))</f>
        <v/>
      </c>
      <c r="AT59" s="276"/>
      <c r="AU59" s="277"/>
      <c r="AV59" s="277"/>
      <c r="AW59" s="277"/>
      <c r="AX59" s="250"/>
      <c r="AY59" s="278" t="str">
        <f>IF(COUNTIF(AY12:AY56,"A")=0,"",COUNTIF(AY12:AY56,"A"))</f>
        <v/>
      </c>
      <c r="AZ59" s="417"/>
      <c r="BA59" s="277"/>
      <c r="BB59" s="277"/>
      <c r="BC59" s="277"/>
      <c r="BD59" s="250"/>
      <c r="BE59" s="381" t="str">
        <f t="shared" ref="BE59:BE71" si="36">IF(SUM(I59:AY59)=0,"",SUM(I59:AY59))</f>
        <v/>
      </c>
      <c r="BF59" s="46"/>
      <c r="BG59" s="46"/>
    </row>
    <row r="60" spans="1:59" s="37" customFormat="1" ht="15.75" customHeight="1">
      <c r="A60" s="414"/>
      <c r="B60" s="415"/>
      <c r="C60" s="416" t="s">
        <v>24</v>
      </c>
      <c r="D60" s="276"/>
      <c r="E60" s="277"/>
      <c r="F60" s="277"/>
      <c r="G60" s="277"/>
      <c r="H60" s="250"/>
      <c r="I60" s="278" t="str">
        <f>IF(COUNTIF(I12:I56,"B")=0,"",COUNTIF(I12:I56,"B"))</f>
        <v/>
      </c>
      <c r="J60" s="276"/>
      <c r="K60" s="277"/>
      <c r="L60" s="277"/>
      <c r="M60" s="277"/>
      <c r="N60" s="250"/>
      <c r="O60" s="278" t="str">
        <f>IF(COUNTIF(O12:O56,"B")=0,"",COUNTIF(O12:O56,"B"))</f>
        <v/>
      </c>
      <c r="P60" s="276"/>
      <c r="Q60" s="277"/>
      <c r="R60" s="277"/>
      <c r="S60" s="277"/>
      <c r="T60" s="250"/>
      <c r="U60" s="278" t="str">
        <f>IF(COUNTIF(U12:U56,"B")=0,"",COUNTIF(U12:U56,"B"))</f>
        <v/>
      </c>
      <c r="V60" s="276"/>
      <c r="W60" s="277"/>
      <c r="X60" s="277"/>
      <c r="Y60" s="277"/>
      <c r="Z60" s="250"/>
      <c r="AA60" s="278">
        <f>IF(COUNTIF(AA12:AA56,"B")=0,"",COUNTIF(AA12:AA56,"B"))</f>
        <v>1</v>
      </c>
      <c r="AB60" s="276"/>
      <c r="AC60" s="277"/>
      <c r="AD60" s="277"/>
      <c r="AE60" s="277"/>
      <c r="AF60" s="250"/>
      <c r="AG60" s="278" t="str">
        <f>IF(COUNTIF(AG12:AG56,"B")=0,"",COUNTIF(AG12:AG56,"B"))</f>
        <v/>
      </c>
      <c r="AH60" s="276"/>
      <c r="AI60" s="277"/>
      <c r="AJ60" s="277"/>
      <c r="AK60" s="277"/>
      <c r="AL60" s="250"/>
      <c r="AM60" s="278" t="str">
        <f>IF(COUNTIF(AM12:AM56,"B")=0,"",COUNTIF(AM12:AM56,"B"))</f>
        <v/>
      </c>
      <c r="AN60" s="276"/>
      <c r="AO60" s="277"/>
      <c r="AP60" s="277"/>
      <c r="AQ60" s="277"/>
      <c r="AR60" s="250"/>
      <c r="AS60" s="278" t="str">
        <f>IF(COUNTIF(AS12:AS56,"B")=0,"",COUNTIF(AS12:AS56,"B"))</f>
        <v/>
      </c>
      <c r="AT60" s="276"/>
      <c r="AU60" s="277"/>
      <c r="AV60" s="277"/>
      <c r="AW60" s="277"/>
      <c r="AX60" s="250"/>
      <c r="AY60" s="278" t="str">
        <f>IF(COUNTIF(AY12:AY56,"B")=0,"",COUNTIF(AY12:AY56,"B"))</f>
        <v/>
      </c>
      <c r="AZ60" s="417"/>
      <c r="BA60" s="277"/>
      <c r="BB60" s="277"/>
      <c r="BC60" s="277"/>
      <c r="BD60" s="250"/>
      <c r="BE60" s="381">
        <f t="shared" si="36"/>
        <v>1</v>
      </c>
      <c r="BF60" s="46"/>
      <c r="BG60" s="46"/>
    </row>
    <row r="61" spans="1:59" s="37" customFormat="1" ht="15.75" customHeight="1">
      <c r="A61" s="414"/>
      <c r="B61" s="415"/>
      <c r="C61" s="416" t="s">
        <v>57</v>
      </c>
      <c r="D61" s="276"/>
      <c r="E61" s="277"/>
      <c r="F61" s="277"/>
      <c r="G61" s="277"/>
      <c r="H61" s="250"/>
      <c r="I61" s="278" t="str">
        <f>IF(COUNTIF(I12:I56,"ÉÉ")=0,"",COUNTIF(I12:I56,"ÉÉ"))</f>
        <v/>
      </c>
      <c r="J61" s="276"/>
      <c r="K61" s="277"/>
      <c r="L61" s="277"/>
      <c r="M61" s="277"/>
      <c r="N61" s="250"/>
      <c r="O61" s="278" t="str">
        <f>IF(COUNTIF(O12:O56,"ÉÉ")=0,"",COUNTIF(O12:O56,"ÉÉ"))</f>
        <v/>
      </c>
      <c r="P61" s="276"/>
      <c r="Q61" s="277"/>
      <c r="R61" s="277"/>
      <c r="S61" s="277"/>
      <c r="T61" s="250"/>
      <c r="U61" s="278" t="str">
        <f>IF(COUNTIF(U12:U56,"ÉÉ")=0,"",COUNTIF(U12:U56,"ÉÉ"))</f>
        <v/>
      </c>
      <c r="V61" s="276"/>
      <c r="W61" s="277"/>
      <c r="X61" s="277"/>
      <c r="Y61" s="277"/>
      <c r="Z61" s="250"/>
      <c r="AA61" s="278">
        <f>IF(COUNTIF(AA12:AA56,"ÉÉ")=0,"",COUNTIF(AA12:AA56,"ÉÉ"))</f>
        <v>1</v>
      </c>
      <c r="AB61" s="276"/>
      <c r="AC61" s="277"/>
      <c r="AD61" s="277"/>
      <c r="AE61" s="277"/>
      <c r="AF61" s="250"/>
      <c r="AG61" s="278">
        <f>IF(COUNTIF(AG12:AG56,"ÉÉ")=0,"",COUNTIF(AG12:AG56,"ÉÉ"))</f>
        <v>2</v>
      </c>
      <c r="AH61" s="276"/>
      <c r="AI61" s="277"/>
      <c r="AJ61" s="277"/>
      <c r="AK61" s="277"/>
      <c r="AL61" s="250"/>
      <c r="AM61" s="278">
        <f>IF(COUNTIF(AM12:AM56,"ÉÉ")=0,"",COUNTIF(AM12:AM56,"ÉÉ"))</f>
        <v>3</v>
      </c>
      <c r="AN61" s="276"/>
      <c r="AO61" s="277"/>
      <c r="AP61" s="277"/>
      <c r="AQ61" s="277"/>
      <c r="AR61" s="250"/>
      <c r="AS61" s="278">
        <f>IF(COUNTIF(AS12:AS56,"ÉÉ")=0,"",COUNTIF(AS12:AS56,"ÉÉ"))</f>
        <v>7</v>
      </c>
      <c r="AT61" s="276"/>
      <c r="AU61" s="277"/>
      <c r="AV61" s="277"/>
      <c r="AW61" s="277"/>
      <c r="AX61" s="250"/>
      <c r="AY61" s="278">
        <f>IF(COUNTIF(AY12:AY56,"ÉÉ")=0,"",COUNTIF(AY12:AY56,"ÉÉ"))</f>
        <v>2</v>
      </c>
      <c r="AZ61" s="417"/>
      <c r="BA61" s="277"/>
      <c r="BB61" s="277"/>
      <c r="BC61" s="277"/>
      <c r="BD61" s="250"/>
      <c r="BE61" s="381">
        <f t="shared" si="36"/>
        <v>15</v>
      </c>
      <c r="BF61" s="46"/>
      <c r="BG61" s="46"/>
    </row>
    <row r="62" spans="1:59" s="37" customFormat="1" ht="15.75" customHeight="1">
      <c r="A62" s="414"/>
      <c r="B62" s="415"/>
      <c r="C62" s="416" t="s">
        <v>58</v>
      </c>
      <c r="D62" s="280"/>
      <c r="E62" s="281"/>
      <c r="F62" s="281"/>
      <c r="G62" s="281"/>
      <c r="H62" s="282"/>
      <c r="I62" s="278" t="str">
        <f>IF(COUNTIF(I12:I56,"ÉÉ(Z)")=0,"",COUNTIF(I12:I56,"ÉÉ(Z)"))</f>
        <v/>
      </c>
      <c r="J62" s="280"/>
      <c r="K62" s="281"/>
      <c r="L62" s="281"/>
      <c r="M62" s="281"/>
      <c r="N62" s="282"/>
      <c r="O62" s="278" t="str">
        <f>IF(COUNTIF(O12:O56,"ÉÉ(Z)")=0,"",COUNTIF(O12:O56,"ÉÉ(Z)"))</f>
        <v/>
      </c>
      <c r="P62" s="280"/>
      <c r="Q62" s="281"/>
      <c r="R62" s="281"/>
      <c r="S62" s="281"/>
      <c r="T62" s="282"/>
      <c r="U62" s="278" t="str">
        <f>IF(COUNTIF(U12:U56,"ÉÉ(Z)")=0,"",COUNTIF(U12:U56,"ÉÉ(Z)"))</f>
        <v/>
      </c>
      <c r="V62" s="280"/>
      <c r="W62" s="281"/>
      <c r="X62" s="281"/>
      <c r="Y62" s="281"/>
      <c r="Z62" s="282"/>
      <c r="AA62" s="278" t="str">
        <f>IF(COUNTIF(AA12:AA56,"ÉÉ(Z)")=0,"",COUNTIF(AA12:AA56,"ÉÉ(Z)"))</f>
        <v/>
      </c>
      <c r="AB62" s="280"/>
      <c r="AC62" s="281"/>
      <c r="AD62" s="281"/>
      <c r="AE62" s="281"/>
      <c r="AF62" s="282"/>
      <c r="AG62" s="278" t="str">
        <f>IF(COUNTIF(AG12:AG56,"ÉÉ(Z)")=0,"",COUNTIF(AG12:AG56,"ÉÉ(Z)"))</f>
        <v/>
      </c>
      <c r="AH62" s="280"/>
      <c r="AI62" s="281"/>
      <c r="AJ62" s="281"/>
      <c r="AK62" s="281"/>
      <c r="AL62" s="282"/>
      <c r="AM62" s="278" t="str">
        <f>IF(COUNTIF(AM12:AM56,"ÉÉ(Z)")=0,"",COUNTIF(AM12:AM56,"ÉÉ(Z)"))</f>
        <v/>
      </c>
      <c r="AN62" s="280"/>
      <c r="AO62" s="281"/>
      <c r="AP62" s="281"/>
      <c r="AQ62" s="281"/>
      <c r="AR62" s="282"/>
      <c r="AS62" s="278" t="str">
        <f>IF(COUNTIF(AS12:AS56,"ÉÉ(Z)")=0,"",COUNTIF(AS12:AS56,"ÉÉ(Z)"))</f>
        <v/>
      </c>
      <c r="AT62" s="280"/>
      <c r="AU62" s="281"/>
      <c r="AV62" s="281"/>
      <c r="AW62" s="281"/>
      <c r="AX62" s="282"/>
      <c r="AY62" s="278" t="str">
        <f>IF(COUNTIF(AY12:AY56,"ÉÉ(Z)")=0,"",COUNTIF(AY12:AY56,"ÉÉ(Z)"))</f>
        <v/>
      </c>
      <c r="AZ62" s="418"/>
      <c r="BA62" s="281"/>
      <c r="BB62" s="281"/>
      <c r="BC62" s="281"/>
      <c r="BD62" s="282"/>
      <c r="BE62" s="381" t="str">
        <f t="shared" si="36"/>
        <v/>
      </c>
      <c r="BF62" s="187"/>
      <c r="BG62" s="187"/>
    </row>
    <row r="63" spans="1:59" s="37" customFormat="1" ht="15.75" customHeight="1">
      <c r="A63" s="414"/>
      <c r="B63" s="415"/>
      <c r="C63" s="416" t="s">
        <v>59</v>
      </c>
      <c r="D63" s="276"/>
      <c r="E63" s="277"/>
      <c r="F63" s="277"/>
      <c r="G63" s="277"/>
      <c r="H63" s="250"/>
      <c r="I63" s="278" t="str">
        <f>IF(COUNTIF(I12:I56,"GYJ")=0,"",COUNTIF(I12:I56,"GYJ"))</f>
        <v/>
      </c>
      <c r="J63" s="276"/>
      <c r="K63" s="277"/>
      <c r="L63" s="277"/>
      <c r="M63" s="277"/>
      <c r="N63" s="250"/>
      <c r="O63" s="278" t="str">
        <f>IF(COUNTIF(O12:O56,"GYJ")=0,"",COUNTIF(O12:O56,"GYJ"))</f>
        <v/>
      </c>
      <c r="P63" s="276"/>
      <c r="Q63" s="277"/>
      <c r="R63" s="277"/>
      <c r="S63" s="277"/>
      <c r="T63" s="250"/>
      <c r="U63" s="278" t="str">
        <f>IF(COUNTIF(U12:U56,"GYJ")=0,"",COUNTIF(U12:U56,"GYJ"))</f>
        <v/>
      </c>
      <c r="V63" s="276"/>
      <c r="W63" s="277"/>
      <c r="X63" s="277"/>
      <c r="Y63" s="277"/>
      <c r="Z63" s="250"/>
      <c r="AA63" s="278">
        <f>IF(COUNTIF(AA12:AA56,"GYJ")=0,"",COUNTIF(AA12:AA56,"GYJ"))</f>
        <v>2</v>
      </c>
      <c r="AB63" s="276"/>
      <c r="AC63" s="277"/>
      <c r="AD63" s="277"/>
      <c r="AE63" s="277"/>
      <c r="AF63" s="250"/>
      <c r="AG63" s="278">
        <f>IF(COUNTIF(AG12:AG56,"GYJ")=0,"",COUNTIF(AG12:AG56,"GYJ"))</f>
        <v>2</v>
      </c>
      <c r="AH63" s="276"/>
      <c r="AI63" s="277"/>
      <c r="AJ63" s="277"/>
      <c r="AK63" s="277"/>
      <c r="AL63" s="250"/>
      <c r="AM63" s="278">
        <f>IF(COUNTIF(AM12:AM56,"GYJ")=0,"",COUNTIF(AM12:AM56,"GYJ"))</f>
        <v>1</v>
      </c>
      <c r="AN63" s="276"/>
      <c r="AO63" s="277"/>
      <c r="AP63" s="277"/>
      <c r="AQ63" s="277"/>
      <c r="AR63" s="250"/>
      <c r="AS63" s="278">
        <f>IF(COUNTIF(AS12:AS56,"GYJ")=0,"",COUNTIF(AS12:AS56,"GYJ"))</f>
        <v>2</v>
      </c>
      <c r="AT63" s="276"/>
      <c r="AU63" s="277"/>
      <c r="AV63" s="277"/>
      <c r="AW63" s="277"/>
      <c r="AX63" s="250"/>
      <c r="AY63" s="278">
        <f>IF(COUNTIF(AY12:AY56,"GYJ")=0,"",COUNTIF(AY12:AY56,"GYJ"))</f>
        <v>3</v>
      </c>
      <c r="AZ63" s="417"/>
      <c r="BA63" s="277"/>
      <c r="BB63" s="277"/>
      <c r="BC63" s="277"/>
      <c r="BD63" s="250"/>
      <c r="BE63" s="381">
        <f t="shared" si="36"/>
        <v>10</v>
      </c>
      <c r="BF63" s="187"/>
      <c r="BG63" s="187"/>
    </row>
    <row r="64" spans="1:59" s="37" customFormat="1" ht="15.75" customHeight="1">
      <c r="A64" s="414"/>
      <c r="B64" s="419"/>
      <c r="C64" s="416" t="s">
        <v>60</v>
      </c>
      <c r="D64" s="276"/>
      <c r="E64" s="277"/>
      <c r="F64" s="277"/>
      <c r="G64" s="277"/>
      <c r="H64" s="250"/>
      <c r="I64" s="278" t="str">
        <f>IF(COUNTIF(I12:I56,"GYJ(Z)")=0,"",COUNTIF(I12:I56,"GYJ(Z)"))</f>
        <v/>
      </c>
      <c r="J64" s="276"/>
      <c r="K64" s="277"/>
      <c r="L64" s="277"/>
      <c r="M64" s="277"/>
      <c r="N64" s="250"/>
      <c r="O64" s="278" t="str">
        <f>IF(COUNTIF(O12:O56,"GYJ(Z)")=0,"",COUNTIF(O12:O56,"GYJ(Z)"))</f>
        <v/>
      </c>
      <c r="P64" s="276"/>
      <c r="Q64" s="277"/>
      <c r="R64" s="277"/>
      <c r="S64" s="277"/>
      <c r="T64" s="250"/>
      <c r="U64" s="278" t="str">
        <f>IF(COUNTIF(U12:U56,"GYJ(Z)")=0,"",COUNTIF(U12:U56,"GYJ(Z)"))</f>
        <v/>
      </c>
      <c r="V64" s="276"/>
      <c r="W64" s="277"/>
      <c r="X64" s="277"/>
      <c r="Y64" s="277"/>
      <c r="Z64" s="250"/>
      <c r="AA64" s="278" t="str">
        <f>IF(COUNTIF(AA12:AA56,"GYJ(Z)")=0,"",COUNTIF(AA12:AA56,"GYJ(Z)"))</f>
        <v/>
      </c>
      <c r="AB64" s="276"/>
      <c r="AC64" s="277"/>
      <c r="AD64" s="277"/>
      <c r="AE64" s="277"/>
      <c r="AF64" s="250"/>
      <c r="AG64" s="278" t="str">
        <f>IF(COUNTIF(AG12:AG56,"GYJ(Z)")=0,"",COUNTIF(AG12:AG56,"GYJ(Z)"))</f>
        <v/>
      </c>
      <c r="AH64" s="276"/>
      <c r="AI64" s="277"/>
      <c r="AJ64" s="277"/>
      <c r="AK64" s="277"/>
      <c r="AL64" s="250"/>
      <c r="AM64" s="278" t="str">
        <f>IF(COUNTIF(AM12:AM56,"GYJ(Z)")=0,"",COUNTIF(AM12:AM56,"GYJ(Z)"))</f>
        <v/>
      </c>
      <c r="AN64" s="276"/>
      <c r="AO64" s="277"/>
      <c r="AP64" s="277"/>
      <c r="AQ64" s="277"/>
      <c r="AR64" s="250"/>
      <c r="AS64" s="278" t="str">
        <f>IF(COUNTIF(AS12:AS56,"GYJ(Z)")=0,"",COUNTIF(AS12:AS56,"GYJ(Z)"))</f>
        <v/>
      </c>
      <c r="AT64" s="276"/>
      <c r="AU64" s="277"/>
      <c r="AV64" s="277"/>
      <c r="AW64" s="277"/>
      <c r="AX64" s="250"/>
      <c r="AY64" s="278">
        <f>IF(COUNTIF(AY12:AY56,"GYJ(Z)")=0,"",COUNTIF(AY12:AY56,"GYJ(Z)"))</f>
        <v>1</v>
      </c>
      <c r="AZ64" s="417"/>
      <c r="BA64" s="277"/>
      <c r="BB64" s="277"/>
      <c r="BC64" s="277"/>
      <c r="BD64" s="250"/>
      <c r="BE64" s="381">
        <f t="shared" si="36"/>
        <v>1</v>
      </c>
      <c r="BF64" s="187"/>
      <c r="BG64" s="187"/>
    </row>
    <row r="65" spans="1:59" s="37" customFormat="1" ht="15.75" customHeight="1">
      <c r="A65" s="414"/>
      <c r="B65" s="415"/>
      <c r="C65" s="283" t="s">
        <v>32</v>
      </c>
      <c r="D65" s="276"/>
      <c r="E65" s="277"/>
      <c r="F65" s="277"/>
      <c r="G65" s="277"/>
      <c r="H65" s="250"/>
      <c r="I65" s="278" t="str">
        <f>IF(COUNTIF(I12:I56,"K")=0,"",COUNTIF(I12:I56,"K"))</f>
        <v/>
      </c>
      <c r="J65" s="276"/>
      <c r="K65" s="277"/>
      <c r="L65" s="277"/>
      <c r="M65" s="277"/>
      <c r="N65" s="250"/>
      <c r="O65" s="278" t="str">
        <f>IF(COUNTIF(O12:O56,"K")=0,"",COUNTIF(O12:O56,"K"))</f>
        <v/>
      </c>
      <c r="P65" s="276"/>
      <c r="Q65" s="277"/>
      <c r="R65" s="277"/>
      <c r="S65" s="277"/>
      <c r="T65" s="250"/>
      <c r="U65" s="278" t="str">
        <f>IF(COUNTIF(U12:U56,"K")=0,"",COUNTIF(U12:U56,"K"))</f>
        <v/>
      </c>
      <c r="V65" s="276"/>
      <c r="W65" s="277"/>
      <c r="X65" s="277"/>
      <c r="Y65" s="277"/>
      <c r="Z65" s="250"/>
      <c r="AA65" s="278" t="str">
        <f>IF(COUNTIF(AA12:AA56,"K")=0,"",COUNTIF(AA12:AA56,"K"))</f>
        <v/>
      </c>
      <c r="AB65" s="276"/>
      <c r="AC65" s="277"/>
      <c r="AD65" s="277"/>
      <c r="AE65" s="277"/>
      <c r="AF65" s="250"/>
      <c r="AG65" s="278">
        <f>IF(COUNTIF(AG12:AG56,"K")=0,"",COUNTIF(AG12:AG56,"K"))</f>
        <v>2</v>
      </c>
      <c r="AH65" s="276"/>
      <c r="AI65" s="277"/>
      <c r="AJ65" s="277"/>
      <c r="AK65" s="277"/>
      <c r="AL65" s="250"/>
      <c r="AM65" s="278">
        <f>IF(COUNTIF(AM12:AM56,"K")=0,"",COUNTIF(AM12:AM56,"K"))</f>
        <v>2</v>
      </c>
      <c r="AN65" s="276"/>
      <c r="AO65" s="277"/>
      <c r="AP65" s="277"/>
      <c r="AQ65" s="277"/>
      <c r="AR65" s="250"/>
      <c r="AS65" s="278" t="str">
        <f>IF(COUNTIF(AS12:AS56,"K")=0,"",COUNTIF(AS12:AS56,"K"))</f>
        <v/>
      </c>
      <c r="AT65" s="276"/>
      <c r="AU65" s="277"/>
      <c r="AV65" s="277"/>
      <c r="AW65" s="277"/>
      <c r="AX65" s="250"/>
      <c r="AY65" s="278" t="str">
        <f>IF(COUNTIF(AY12:AY56,"K")=0,"",COUNTIF(AY12:AY56,"K"))</f>
        <v/>
      </c>
      <c r="AZ65" s="417"/>
      <c r="BA65" s="277"/>
      <c r="BB65" s="277"/>
      <c r="BC65" s="277"/>
      <c r="BD65" s="250"/>
      <c r="BE65" s="381">
        <f t="shared" si="36"/>
        <v>4</v>
      </c>
      <c r="BF65" s="187"/>
      <c r="BG65" s="187"/>
    </row>
    <row r="66" spans="1:59" s="37" customFormat="1" ht="15.75" customHeight="1">
      <c r="A66" s="414"/>
      <c r="B66" s="415"/>
      <c r="C66" s="283" t="s">
        <v>33</v>
      </c>
      <c r="D66" s="276"/>
      <c r="E66" s="277"/>
      <c r="F66" s="277"/>
      <c r="G66" s="277"/>
      <c r="H66" s="250"/>
      <c r="I66" s="278" t="str">
        <f>IF(COUNTIF(I12:I56,"K(Z)")=0,"",COUNTIF(I12:I56,"K(Z)"))</f>
        <v/>
      </c>
      <c r="J66" s="276"/>
      <c r="K66" s="277"/>
      <c r="L66" s="277"/>
      <c r="M66" s="277"/>
      <c r="N66" s="250"/>
      <c r="O66" s="278" t="str">
        <f>IF(COUNTIF(O12:O56,"K(Z)")=0,"",COUNTIF(O12:O56,"K(Z)"))</f>
        <v/>
      </c>
      <c r="P66" s="276"/>
      <c r="Q66" s="277"/>
      <c r="R66" s="277"/>
      <c r="S66" s="277"/>
      <c r="T66" s="250"/>
      <c r="U66" s="278" t="str">
        <f>IF(COUNTIF(U12:U56,"K(Z)")=0,"",COUNTIF(U12:U56,"K(Z)"))</f>
        <v/>
      </c>
      <c r="V66" s="276"/>
      <c r="W66" s="277"/>
      <c r="X66" s="277"/>
      <c r="Y66" s="277"/>
      <c r="Z66" s="250"/>
      <c r="AA66" s="278" t="str">
        <f>IF(COUNTIF(AA12:AA56,"K(Z)")=0,"",COUNTIF(AA12:AA56,"K(Z)"))</f>
        <v/>
      </c>
      <c r="AB66" s="276"/>
      <c r="AC66" s="277"/>
      <c r="AD66" s="277"/>
      <c r="AE66" s="277"/>
      <c r="AF66" s="250"/>
      <c r="AG66" s="278" t="str">
        <f>IF(COUNTIF(AG12:AG56,"K(Z)")=0,"",COUNTIF(AG12:AG56,"K(Z)"))</f>
        <v/>
      </c>
      <c r="AH66" s="276"/>
      <c r="AI66" s="277"/>
      <c r="AJ66" s="277"/>
      <c r="AK66" s="277"/>
      <c r="AL66" s="250"/>
      <c r="AM66" s="278">
        <f>IF(COUNTIF(AM12:AM56,"K(Z)")=0,"",COUNTIF(AM12:AM56,"K(Z)"))</f>
        <v>2</v>
      </c>
      <c r="AN66" s="276"/>
      <c r="AO66" s="277"/>
      <c r="AP66" s="277"/>
      <c r="AQ66" s="277"/>
      <c r="AR66" s="250"/>
      <c r="AS66" s="278">
        <f>IF(COUNTIF(AS12:AS56,"K(Z)")=0,"",COUNTIF(AS12:AS56,"K(Z)"))</f>
        <v>1</v>
      </c>
      <c r="AT66" s="276"/>
      <c r="AU66" s="277"/>
      <c r="AV66" s="277"/>
      <c r="AW66" s="277"/>
      <c r="AX66" s="250"/>
      <c r="AY66" s="278" t="str">
        <f>IF(COUNTIF(AY12:AY56,"K(Z)")=0,"",COUNTIF(AY12:AY56,"K(Z)"))</f>
        <v/>
      </c>
      <c r="AZ66" s="417"/>
      <c r="BA66" s="277"/>
      <c r="BB66" s="277"/>
      <c r="BC66" s="277"/>
      <c r="BD66" s="250"/>
      <c r="BE66" s="381">
        <f t="shared" si="36"/>
        <v>3</v>
      </c>
      <c r="BF66" s="187"/>
      <c r="BG66" s="187"/>
    </row>
    <row r="67" spans="1:59" s="37" customFormat="1" ht="15.75" customHeight="1">
      <c r="A67" s="414"/>
      <c r="B67" s="415"/>
      <c r="C67" s="416" t="s">
        <v>25</v>
      </c>
      <c r="D67" s="276"/>
      <c r="E67" s="277"/>
      <c r="F67" s="277"/>
      <c r="G67" s="277"/>
      <c r="H67" s="250"/>
      <c r="I67" s="278" t="str">
        <f>IF(COUNTIF(I12:I56,"AV")=0,"",COUNTIF(I12:I56,"AV"))</f>
        <v/>
      </c>
      <c r="J67" s="276"/>
      <c r="K67" s="277"/>
      <c r="L67" s="277"/>
      <c r="M67" s="277"/>
      <c r="N67" s="250"/>
      <c r="O67" s="278" t="str">
        <f>IF(COUNTIF(O12:O56,"AV")=0,"",COUNTIF(O12:O56,"AV"))</f>
        <v/>
      </c>
      <c r="P67" s="276"/>
      <c r="Q67" s="277"/>
      <c r="R67" s="277"/>
      <c r="S67" s="277"/>
      <c r="T67" s="250"/>
      <c r="U67" s="278" t="str">
        <f>IF(COUNTIF(U12:U56,"AV")=0,"",COUNTIF(U12:U56,"AV"))</f>
        <v/>
      </c>
      <c r="V67" s="276"/>
      <c r="W67" s="277"/>
      <c r="X67" s="277"/>
      <c r="Y67" s="277"/>
      <c r="Z67" s="250"/>
      <c r="AA67" s="278" t="str">
        <f>IF(COUNTIF(AA12:AA56,"AV")=0,"",COUNTIF(AA12:AA56,"AV"))</f>
        <v/>
      </c>
      <c r="AB67" s="276"/>
      <c r="AC67" s="277"/>
      <c r="AD67" s="277"/>
      <c r="AE67" s="277"/>
      <c r="AF67" s="250"/>
      <c r="AG67" s="278" t="str">
        <f>IF(COUNTIF(AG12:AG56,"AV")=0,"",COUNTIF(AG12:AG56,"AV"))</f>
        <v/>
      </c>
      <c r="AH67" s="276"/>
      <c r="AI67" s="277"/>
      <c r="AJ67" s="277"/>
      <c r="AK67" s="277"/>
      <c r="AL67" s="250"/>
      <c r="AM67" s="278" t="str">
        <f>IF(COUNTIF(AM12:AM56,"AV")=0,"",COUNTIF(AM12:AM56,"AV"))</f>
        <v/>
      </c>
      <c r="AN67" s="276"/>
      <c r="AO67" s="277"/>
      <c r="AP67" s="277"/>
      <c r="AQ67" s="277"/>
      <c r="AR67" s="250"/>
      <c r="AS67" s="278" t="str">
        <f>IF(COUNTIF(AS12:AS56,"AV")=0,"",COUNTIF(AS12:AS56,"AV"))</f>
        <v/>
      </c>
      <c r="AT67" s="276"/>
      <c r="AU67" s="277"/>
      <c r="AV67" s="277"/>
      <c r="AW67" s="277"/>
      <c r="AX67" s="250"/>
      <c r="AY67" s="278" t="str">
        <f>IF(COUNTIF(AY12:AY56,"AV")=0,"",COUNTIF(AY12:AY56,"AV"))</f>
        <v/>
      </c>
      <c r="AZ67" s="417"/>
      <c r="BA67" s="277"/>
      <c r="BB67" s="277"/>
      <c r="BC67" s="277"/>
      <c r="BD67" s="250"/>
      <c r="BE67" s="381" t="str">
        <f t="shared" si="36"/>
        <v/>
      </c>
      <c r="BF67" s="187"/>
      <c r="BG67" s="187"/>
    </row>
    <row r="68" spans="1:59" s="37" customFormat="1" ht="15.75" customHeight="1">
      <c r="A68" s="414"/>
      <c r="B68" s="415"/>
      <c r="C68" s="416" t="s">
        <v>61</v>
      </c>
      <c r="D68" s="276"/>
      <c r="E68" s="277"/>
      <c r="F68" s="277"/>
      <c r="G68" s="277"/>
      <c r="H68" s="250"/>
      <c r="I68" s="278" t="str">
        <f>IF(COUNTIF(I12:I56,"KV")=0,"",COUNTIF(I12:I56,"KV"))</f>
        <v/>
      </c>
      <c r="J68" s="276"/>
      <c r="K68" s="277"/>
      <c r="L68" s="277"/>
      <c r="M68" s="277"/>
      <c r="N68" s="250"/>
      <c r="O68" s="278" t="str">
        <f>IF(COUNTIF(O12:O56,"KV")=0,"",COUNTIF(O12:O56,"KV"))</f>
        <v/>
      </c>
      <c r="P68" s="276"/>
      <c r="Q68" s="277"/>
      <c r="R68" s="277"/>
      <c r="S68" s="277"/>
      <c r="T68" s="250"/>
      <c r="U68" s="278" t="str">
        <f>IF(COUNTIF(U12:U56,"KV")=0,"",COUNTIF(U12:U56,"KV"))</f>
        <v/>
      </c>
      <c r="V68" s="276"/>
      <c r="W68" s="277"/>
      <c r="X68" s="277"/>
      <c r="Y68" s="277"/>
      <c r="Z68" s="250"/>
      <c r="AA68" s="278" t="str">
        <f>IF(COUNTIF(AA12:AA56,"KV")=0,"",COUNTIF(AA12:AA56,"KV"))</f>
        <v/>
      </c>
      <c r="AB68" s="276"/>
      <c r="AC68" s="277"/>
      <c r="AD68" s="277"/>
      <c r="AE68" s="277"/>
      <c r="AF68" s="250"/>
      <c r="AG68" s="278" t="str">
        <f>IF(COUNTIF(AG12:AG56,"KV")=0,"",COUNTIF(AG12:AG56,"KV"))</f>
        <v/>
      </c>
      <c r="AH68" s="276"/>
      <c r="AI68" s="277"/>
      <c r="AJ68" s="277"/>
      <c r="AK68" s="277"/>
      <c r="AL68" s="250"/>
      <c r="AM68" s="278" t="str">
        <f>IF(COUNTIF(AM12:AM56,"KV")=0,"",COUNTIF(AM12:AM56,"KV"))</f>
        <v/>
      </c>
      <c r="AN68" s="276"/>
      <c r="AO68" s="277"/>
      <c r="AP68" s="277"/>
      <c r="AQ68" s="277"/>
      <c r="AR68" s="250"/>
      <c r="AS68" s="278" t="str">
        <f>IF(COUNTIF(AS12:AS56,"KV")=0,"",COUNTIF(AS12:AS56,"KV"))</f>
        <v/>
      </c>
      <c r="AT68" s="276"/>
      <c r="AU68" s="277"/>
      <c r="AV68" s="277"/>
      <c r="AW68" s="277"/>
      <c r="AX68" s="250"/>
      <c r="AY68" s="278" t="str">
        <f>IF(COUNTIF(AY12:AY56,"KV")=0,"",COUNTIF(AY12:AY56,"KV"))</f>
        <v/>
      </c>
      <c r="AZ68" s="417"/>
      <c r="BA68" s="277"/>
      <c r="BB68" s="277"/>
      <c r="BC68" s="277"/>
      <c r="BD68" s="250"/>
      <c r="BE68" s="381" t="str">
        <f t="shared" si="36"/>
        <v/>
      </c>
      <c r="BF68" s="187"/>
      <c r="BG68" s="187"/>
    </row>
    <row r="69" spans="1:59" s="37" customFormat="1" ht="15.75" customHeight="1">
      <c r="A69" s="414"/>
      <c r="B69" s="415"/>
      <c r="C69" s="416" t="s">
        <v>62</v>
      </c>
      <c r="D69" s="284"/>
      <c r="E69" s="365"/>
      <c r="F69" s="365"/>
      <c r="G69" s="365"/>
      <c r="H69" s="308"/>
      <c r="I69" s="278" t="str">
        <f>IF(COUNTIF(I12:I56,"SZG")=0,"",COUNTIF(I12:I56,"SZG"))</f>
        <v/>
      </c>
      <c r="J69" s="284"/>
      <c r="K69" s="365"/>
      <c r="L69" s="365"/>
      <c r="M69" s="365"/>
      <c r="N69" s="308"/>
      <c r="O69" s="278" t="str">
        <f>IF(COUNTIF(O12:O56,"SZG")=0,"",COUNTIF(O12:O56,"SZG"))</f>
        <v/>
      </c>
      <c r="P69" s="284"/>
      <c r="Q69" s="365"/>
      <c r="R69" s="365"/>
      <c r="S69" s="365"/>
      <c r="T69" s="308"/>
      <c r="U69" s="278" t="str">
        <f>IF(COUNTIF(U12:U56,"SZG")=0,"",COUNTIF(U12:U56,"SZG"))</f>
        <v/>
      </c>
      <c r="V69" s="284"/>
      <c r="W69" s="365"/>
      <c r="X69" s="365"/>
      <c r="Y69" s="365"/>
      <c r="Z69" s="308"/>
      <c r="AA69" s="278" t="str">
        <f>IF(COUNTIF(AA12:AA56,"SZG")=0,"",COUNTIF(AA12:AA56,"SZG"))</f>
        <v/>
      </c>
      <c r="AB69" s="284"/>
      <c r="AC69" s="365"/>
      <c r="AD69" s="365"/>
      <c r="AE69" s="365"/>
      <c r="AF69" s="308"/>
      <c r="AG69" s="278" t="str">
        <f>IF(COUNTIF(AG12:AG56,"SZG")=0,"",COUNTIF(AG12:AG56,"SZG"))</f>
        <v/>
      </c>
      <c r="AH69" s="284"/>
      <c r="AI69" s="365"/>
      <c r="AJ69" s="365"/>
      <c r="AK69" s="365"/>
      <c r="AL69" s="308"/>
      <c r="AM69" s="278" t="str">
        <f>IF(COUNTIF(AM12:AM56,"SZG")=0,"",COUNTIF(AM12:AM56,"SZG"))</f>
        <v/>
      </c>
      <c r="AN69" s="284"/>
      <c r="AO69" s="365"/>
      <c r="AP69" s="365"/>
      <c r="AQ69" s="365"/>
      <c r="AR69" s="308"/>
      <c r="AS69" s="278" t="str">
        <f>IF(COUNTIF(AS12:AS56,"SZG")=0,"",COUNTIF(AS12:AS56,"SZG"))</f>
        <v/>
      </c>
      <c r="AT69" s="284"/>
      <c r="AU69" s="365"/>
      <c r="AV69" s="365"/>
      <c r="AW69" s="365"/>
      <c r="AX69" s="308"/>
      <c r="AY69" s="278" t="str">
        <f>IF(COUNTIF(AY12:AY56,"SZG")=0,"",COUNTIF(AY12:AY56,"SZG"))</f>
        <v/>
      </c>
      <c r="AZ69" s="417"/>
      <c r="BA69" s="277"/>
      <c r="BB69" s="277"/>
      <c r="BC69" s="277"/>
      <c r="BD69" s="250"/>
      <c r="BE69" s="381" t="str">
        <f t="shared" si="36"/>
        <v/>
      </c>
      <c r="BF69" s="187"/>
      <c r="BG69" s="187"/>
    </row>
    <row r="70" spans="1:59" s="37" customFormat="1" ht="15.75" customHeight="1">
      <c r="A70" s="414"/>
      <c r="B70" s="415"/>
      <c r="C70" s="416" t="s">
        <v>63</v>
      </c>
      <c r="D70" s="284"/>
      <c r="E70" s="365"/>
      <c r="F70" s="365"/>
      <c r="G70" s="365"/>
      <c r="H70" s="308"/>
      <c r="I70" s="278" t="str">
        <f>IF(COUNTIF(I12:I56,"ZV")=0,"",COUNTIF(I12:I56,"ZV"))</f>
        <v/>
      </c>
      <c r="J70" s="284"/>
      <c r="K70" s="365"/>
      <c r="L70" s="365"/>
      <c r="M70" s="365"/>
      <c r="N70" s="308"/>
      <c r="O70" s="278" t="str">
        <f>IF(COUNTIF(O12:O56,"ZV")=0,"",COUNTIF(O12:O56,"ZV"))</f>
        <v/>
      </c>
      <c r="P70" s="284"/>
      <c r="Q70" s="365"/>
      <c r="R70" s="365"/>
      <c r="S70" s="365"/>
      <c r="T70" s="308"/>
      <c r="U70" s="278" t="str">
        <f>IF(COUNTIF(U12:U56,"ZV")=0,"",COUNTIF(U12:U56,"ZV"))</f>
        <v/>
      </c>
      <c r="V70" s="284"/>
      <c r="W70" s="365"/>
      <c r="X70" s="365"/>
      <c r="Y70" s="365"/>
      <c r="Z70" s="308"/>
      <c r="AA70" s="278" t="str">
        <f>IF(COUNTIF(AA12:AA56,"ZV")=0,"",COUNTIF(AA12:AA56,"ZV"))</f>
        <v/>
      </c>
      <c r="AB70" s="284"/>
      <c r="AC70" s="365"/>
      <c r="AD70" s="365"/>
      <c r="AE70" s="365"/>
      <c r="AF70" s="308"/>
      <c r="AG70" s="278" t="str">
        <f>IF(COUNTIF(AG12:AG56,"ZV")=0,"",COUNTIF(AG12:AG56,"ZV"))</f>
        <v/>
      </c>
      <c r="AH70" s="284"/>
      <c r="AI70" s="365"/>
      <c r="AJ70" s="365"/>
      <c r="AK70" s="365"/>
      <c r="AL70" s="308"/>
      <c r="AM70" s="278" t="str">
        <f>IF(COUNTIF(AM12:AM56,"ZV")=0,"",COUNTIF(AM12:AM56,"ZV"))</f>
        <v/>
      </c>
      <c r="AN70" s="284"/>
      <c r="AO70" s="365"/>
      <c r="AP70" s="365"/>
      <c r="AQ70" s="365"/>
      <c r="AR70" s="308"/>
      <c r="AS70" s="278" t="str">
        <f>IF(COUNTIF(AS12:AS56,"ZV")=0,"",COUNTIF(AS12:AS56,"ZV"))</f>
        <v/>
      </c>
      <c r="AT70" s="284"/>
      <c r="AU70" s="365"/>
      <c r="AV70" s="365"/>
      <c r="AW70" s="365"/>
      <c r="AX70" s="308"/>
      <c r="AY70" s="278" t="str">
        <f>IF(COUNTIF(AY12:AY56,"ZV")=0,"",COUNTIF(AY12:AY56,"ZV"))</f>
        <v/>
      </c>
      <c r="AZ70" s="417"/>
      <c r="BA70" s="277"/>
      <c r="BB70" s="277"/>
      <c r="BC70" s="277"/>
      <c r="BD70" s="250"/>
      <c r="BE70" s="381" t="str">
        <f t="shared" si="36"/>
        <v/>
      </c>
      <c r="BF70" s="187"/>
      <c r="BG70" s="187"/>
    </row>
    <row r="71" spans="1:59" s="37" customFormat="1" ht="15.75" customHeight="1" thickBot="1">
      <c r="A71" s="420"/>
      <c r="B71" s="421"/>
      <c r="C71" s="422" t="s">
        <v>26</v>
      </c>
      <c r="D71" s="423"/>
      <c r="E71" s="424"/>
      <c r="F71" s="424"/>
      <c r="G71" s="424"/>
      <c r="H71" s="425"/>
      <c r="I71" s="426" t="str">
        <f>IF(SUM(I59:I70)=0,"",SUM(I59:I70))</f>
        <v/>
      </c>
      <c r="J71" s="423"/>
      <c r="K71" s="424"/>
      <c r="L71" s="424"/>
      <c r="M71" s="424"/>
      <c r="N71" s="425"/>
      <c r="O71" s="426" t="str">
        <f>IF(SUM(O59:O70)=0,"",SUM(O59:O70))</f>
        <v/>
      </c>
      <c r="P71" s="423"/>
      <c r="Q71" s="424"/>
      <c r="R71" s="424"/>
      <c r="S71" s="424"/>
      <c r="T71" s="425"/>
      <c r="U71" s="426" t="str">
        <f>IF(SUM(U59:U70)=0,"",SUM(U59:U70))</f>
        <v/>
      </c>
      <c r="V71" s="423"/>
      <c r="W71" s="424"/>
      <c r="X71" s="424"/>
      <c r="Y71" s="424"/>
      <c r="Z71" s="425"/>
      <c r="AA71" s="426">
        <f>IF(SUM(AA59:AA70)=0,"",SUM(AA59:AA70))</f>
        <v>4</v>
      </c>
      <c r="AB71" s="423"/>
      <c r="AC71" s="424"/>
      <c r="AD71" s="424"/>
      <c r="AE71" s="424"/>
      <c r="AF71" s="425"/>
      <c r="AG71" s="426">
        <f>IF(SUM(AG59:AG70)=0,"",SUM(AG59:AG70))</f>
        <v>6</v>
      </c>
      <c r="AH71" s="423"/>
      <c r="AI71" s="424"/>
      <c r="AJ71" s="424"/>
      <c r="AK71" s="424"/>
      <c r="AL71" s="425"/>
      <c r="AM71" s="426">
        <f>IF(SUM(AM59:AM70)=0,"",SUM(AM59:AM70))</f>
        <v>8</v>
      </c>
      <c r="AN71" s="423"/>
      <c r="AO71" s="424"/>
      <c r="AP71" s="424"/>
      <c r="AQ71" s="424"/>
      <c r="AR71" s="425"/>
      <c r="AS71" s="426">
        <f>IF(SUM(AS59:AS70)=0,"",SUM(AS59:AS70))</f>
        <v>10</v>
      </c>
      <c r="AT71" s="423"/>
      <c r="AU71" s="424"/>
      <c r="AV71" s="424"/>
      <c r="AW71" s="424"/>
      <c r="AX71" s="425"/>
      <c r="AY71" s="426">
        <f>IF(SUM(AY59:AY70)=0,"",SUM(AY59:AY70))</f>
        <v>6</v>
      </c>
      <c r="AZ71" s="427"/>
      <c r="BA71" s="424"/>
      <c r="BB71" s="424"/>
      <c r="BC71" s="424"/>
      <c r="BD71" s="425"/>
      <c r="BE71" s="428">
        <f t="shared" si="36"/>
        <v>34</v>
      </c>
      <c r="BF71" s="187"/>
      <c r="BG71" s="187"/>
    </row>
    <row r="72" spans="1:59" s="37" customFormat="1" ht="15.75" customHeight="1" thickTop="1">
      <c r="A72" s="72"/>
      <c r="B72" s="162"/>
      <c r="C72" s="162"/>
      <c r="BF72" s="187"/>
      <c r="BG72" s="187"/>
    </row>
    <row r="73" spans="1:59" s="37" customFormat="1" ht="15.75" customHeight="1">
      <c r="A73" s="72"/>
      <c r="B73" s="162"/>
      <c r="C73" s="162"/>
      <c r="BF73" s="187"/>
      <c r="BG73" s="187"/>
    </row>
    <row r="74" spans="1:59" s="37" customFormat="1" ht="15.75" customHeight="1">
      <c r="A74" s="72"/>
      <c r="B74" s="162"/>
      <c r="C74" s="162"/>
      <c r="BF74" s="187"/>
      <c r="BG74" s="187"/>
    </row>
    <row r="75" spans="1:59" s="37" customFormat="1" ht="15.75" customHeight="1">
      <c r="A75" s="72"/>
      <c r="B75" s="162"/>
      <c r="C75" s="162"/>
      <c r="BF75" s="187"/>
      <c r="BG75" s="187"/>
    </row>
    <row r="76" spans="1:59" s="37" customFormat="1" ht="15.75" customHeight="1">
      <c r="A76" s="72"/>
      <c r="B76" s="162"/>
      <c r="C76" s="162"/>
      <c r="BF76" s="187"/>
      <c r="BG76" s="187"/>
    </row>
    <row r="77" spans="1:59" s="37" customFormat="1" ht="15.75" customHeight="1">
      <c r="A77" s="72"/>
      <c r="B77" s="162"/>
      <c r="C77" s="162"/>
      <c r="BF77" s="187"/>
      <c r="BG77" s="187"/>
    </row>
    <row r="78" spans="1:59" s="37" customFormat="1" ht="15.75" customHeight="1">
      <c r="A78" s="72"/>
      <c r="B78" s="162"/>
      <c r="C78" s="162"/>
      <c r="BF78" s="187"/>
      <c r="BG78" s="187"/>
    </row>
    <row r="79" spans="1:59" s="37" customFormat="1" ht="15.75" customHeight="1">
      <c r="A79" s="72"/>
      <c r="B79" s="162"/>
      <c r="C79" s="162"/>
      <c r="BF79" s="187"/>
      <c r="BG79" s="187"/>
    </row>
    <row r="80" spans="1:59" s="37" customFormat="1" ht="15.75" customHeight="1">
      <c r="A80" s="72"/>
      <c r="B80" s="162"/>
      <c r="C80" s="162"/>
      <c r="BF80" s="187"/>
      <c r="BG80" s="187"/>
    </row>
    <row r="81" spans="1:59" s="37" customFormat="1" ht="15.75" customHeight="1">
      <c r="A81" s="72"/>
      <c r="B81" s="162"/>
      <c r="C81" s="162"/>
      <c r="BF81" s="187"/>
      <c r="BG81" s="187"/>
    </row>
    <row r="82" spans="1:59" s="37" customFormat="1" ht="15.75" customHeight="1">
      <c r="A82" s="72"/>
      <c r="B82" s="162"/>
      <c r="C82" s="162"/>
      <c r="BF82" s="187"/>
      <c r="BG82" s="187"/>
    </row>
    <row r="83" spans="1:59" s="37" customFormat="1" ht="15.75" customHeight="1">
      <c r="A83" s="72"/>
      <c r="B83" s="162"/>
      <c r="C83" s="162"/>
      <c r="BF83" s="187"/>
      <c r="BG83" s="187"/>
    </row>
    <row r="84" spans="1:59" s="37" customFormat="1" ht="15.75" customHeight="1">
      <c r="A84" s="72"/>
      <c r="B84" s="162"/>
      <c r="C84" s="162"/>
      <c r="BF84" s="187"/>
      <c r="BG84" s="187"/>
    </row>
    <row r="85" spans="1:59" s="37" customFormat="1" ht="15.75" customHeight="1">
      <c r="A85" s="72"/>
      <c r="B85" s="162"/>
      <c r="C85" s="162"/>
      <c r="BF85" s="187"/>
      <c r="BG85" s="187"/>
    </row>
    <row r="86" spans="1:59" s="37" customFormat="1" ht="15.75" customHeight="1">
      <c r="A86" s="72"/>
      <c r="B86" s="162"/>
      <c r="C86" s="162"/>
      <c r="BF86" s="187"/>
      <c r="BG86" s="187"/>
    </row>
    <row r="87" spans="1:59" s="37" customFormat="1" ht="15.75" customHeight="1">
      <c r="A87" s="72"/>
      <c r="B87" s="162"/>
      <c r="C87" s="162"/>
      <c r="BF87" s="187"/>
      <c r="BG87" s="187"/>
    </row>
    <row r="88" spans="1:59" s="37" customFormat="1" ht="15.75" customHeight="1">
      <c r="A88" s="72"/>
      <c r="B88" s="162"/>
      <c r="C88" s="162"/>
      <c r="BF88" s="187"/>
      <c r="BG88" s="187"/>
    </row>
    <row r="89" spans="1:59" s="37" customFormat="1" ht="15.75" customHeight="1">
      <c r="A89" s="72"/>
      <c r="B89" s="162"/>
      <c r="C89" s="162"/>
      <c r="BF89" s="187"/>
      <c r="BG89" s="187"/>
    </row>
    <row r="90" spans="1:59" s="37" customFormat="1" ht="15.75" customHeight="1">
      <c r="A90" s="72"/>
      <c r="B90" s="162"/>
      <c r="C90" s="162"/>
      <c r="BF90" s="187"/>
      <c r="BG90" s="187"/>
    </row>
    <row r="91" spans="1:59" s="37" customFormat="1" ht="15.75" customHeight="1">
      <c r="A91" s="72"/>
      <c r="B91" s="162"/>
      <c r="C91" s="162"/>
      <c r="BF91" s="187"/>
      <c r="BG91" s="187"/>
    </row>
    <row r="92" spans="1:59" s="37" customFormat="1" ht="15.75" customHeight="1">
      <c r="A92" s="72"/>
      <c r="B92" s="162"/>
      <c r="C92" s="162"/>
      <c r="BF92" s="187"/>
      <c r="BG92" s="187"/>
    </row>
    <row r="93" spans="1:59" s="37" customFormat="1" ht="15.75" customHeight="1">
      <c r="A93" s="72"/>
      <c r="B93" s="162"/>
      <c r="C93" s="162"/>
      <c r="BF93" s="187"/>
      <c r="BG93" s="187"/>
    </row>
    <row r="94" spans="1:59" s="37" customFormat="1" ht="15.75" customHeight="1">
      <c r="A94" s="72"/>
      <c r="B94" s="162"/>
      <c r="C94" s="162"/>
      <c r="BF94" s="187"/>
      <c r="BG94" s="187"/>
    </row>
    <row r="95" spans="1:59" s="37" customFormat="1" ht="15.75" customHeight="1">
      <c r="A95" s="72"/>
      <c r="B95" s="162"/>
      <c r="C95" s="162"/>
      <c r="BF95" s="187"/>
      <c r="BG95" s="187"/>
    </row>
    <row r="96" spans="1:59" s="37" customFormat="1" ht="15.75" customHeight="1">
      <c r="A96" s="72"/>
      <c r="B96" s="162"/>
      <c r="C96" s="162"/>
      <c r="BF96" s="187"/>
      <c r="BG96" s="187"/>
    </row>
    <row r="97" spans="1:59" s="37" customFormat="1" ht="15.75" customHeight="1">
      <c r="A97" s="72"/>
      <c r="B97" s="162"/>
      <c r="C97" s="162"/>
      <c r="BF97" s="187"/>
      <c r="BG97" s="187"/>
    </row>
    <row r="98" spans="1:59" s="37" customFormat="1" ht="15.75" customHeight="1">
      <c r="A98" s="72"/>
      <c r="B98" s="162"/>
      <c r="C98" s="162"/>
      <c r="BF98" s="187"/>
      <c r="BG98" s="187"/>
    </row>
    <row r="99" spans="1:59" s="37" customFormat="1" ht="15.75" customHeight="1">
      <c r="A99" s="72"/>
      <c r="B99" s="162"/>
      <c r="C99" s="162"/>
      <c r="BF99" s="187"/>
      <c r="BG99" s="187"/>
    </row>
    <row r="100" spans="1:59" s="37" customFormat="1" ht="15.75" customHeight="1">
      <c r="A100" s="72"/>
      <c r="B100" s="162"/>
      <c r="C100" s="162"/>
      <c r="BF100" s="187"/>
      <c r="BG100" s="187"/>
    </row>
    <row r="101" spans="1:59" s="37" customFormat="1" ht="15.75" customHeight="1">
      <c r="A101" s="72"/>
      <c r="B101" s="162"/>
      <c r="C101" s="162"/>
      <c r="BF101" s="187"/>
      <c r="BG101" s="187"/>
    </row>
    <row r="102" spans="1:59" s="37" customFormat="1" ht="15.75" customHeight="1">
      <c r="A102" s="72"/>
      <c r="B102" s="162"/>
      <c r="C102" s="162"/>
      <c r="BF102" s="187"/>
      <c r="BG102" s="187"/>
    </row>
    <row r="103" spans="1:59" s="37" customFormat="1" ht="15.75" customHeight="1">
      <c r="A103" s="72"/>
      <c r="B103" s="162"/>
      <c r="C103" s="162"/>
      <c r="BF103" s="187"/>
      <c r="BG103" s="187"/>
    </row>
    <row r="104" spans="1:59" s="37" customFormat="1" ht="15.75" customHeight="1">
      <c r="A104" s="72"/>
      <c r="B104" s="162"/>
      <c r="C104" s="162"/>
      <c r="BF104" s="187"/>
      <c r="BG104" s="187"/>
    </row>
    <row r="105" spans="1:59" s="37" customFormat="1" ht="15.75" customHeight="1">
      <c r="A105" s="72"/>
      <c r="B105" s="162"/>
      <c r="C105" s="162"/>
      <c r="BF105" s="187"/>
      <c r="BG105" s="187"/>
    </row>
    <row r="106" spans="1:59" s="37" customFormat="1" ht="15.75" customHeight="1">
      <c r="A106" s="72"/>
      <c r="B106" s="162"/>
      <c r="C106" s="162"/>
      <c r="BF106" s="187"/>
      <c r="BG106" s="187"/>
    </row>
    <row r="107" spans="1:59" s="37" customFormat="1" ht="15.75" customHeight="1">
      <c r="A107" s="72"/>
      <c r="B107" s="162"/>
      <c r="C107" s="162"/>
      <c r="BF107" s="187"/>
      <c r="BG107" s="187"/>
    </row>
    <row r="108" spans="1:59" s="37" customFormat="1" ht="15.75" customHeight="1">
      <c r="A108" s="72"/>
      <c r="B108" s="162"/>
      <c r="C108" s="162"/>
      <c r="BF108" s="187"/>
      <c r="BG108" s="187"/>
    </row>
    <row r="109" spans="1:59" s="37" customFormat="1" ht="15.75" customHeight="1">
      <c r="A109" s="72"/>
      <c r="B109" s="162"/>
      <c r="C109" s="162"/>
      <c r="BF109" s="187"/>
      <c r="BG109" s="187"/>
    </row>
    <row r="110" spans="1:59" s="37" customFormat="1" ht="15.75" customHeight="1">
      <c r="A110" s="72"/>
      <c r="B110" s="162"/>
      <c r="C110" s="162"/>
      <c r="BF110" s="187"/>
      <c r="BG110" s="187"/>
    </row>
    <row r="111" spans="1:59" s="37" customFormat="1" ht="15.75" customHeight="1">
      <c r="A111" s="72"/>
      <c r="B111" s="162"/>
      <c r="C111" s="162"/>
      <c r="BF111" s="187"/>
      <c r="BG111" s="187"/>
    </row>
    <row r="112" spans="1:59" s="37" customFormat="1" ht="15.75" customHeight="1">
      <c r="A112" s="72"/>
      <c r="B112" s="162"/>
      <c r="C112" s="162"/>
      <c r="BF112" s="187"/>
      <c r="BG112" s="187"/>
    </row>
    <row r="113" spans="1:59" s="37" customFormat="1" ht="15.75" customHeight="1">
      <c r="A113" s="72"/>
      <c r="B113" s="162"/>
      <c r="C113" s="162"/>
      <c r="BF113" s="187"/>
      <c r="BG113" s="187"/>
    </row>
    <row r="114" spans="1:59" s="37" customFormat="1" ht="15.75" customHeight="1">
      <c r="A114" s="72"/>
      <c r="B114" s="162"/>
      <c r="C114" s="162"/>
      <c r="BF114" s="187"/>
      <c r="BG114" s="187"/>
    </row>
    <row r="115" spans="1:59" s="37" customFormat="1" ht="15.75" customHeight="1">
      <c r="A115" s="72"/>
      <c r="B115" s="162"/>
      <c r="C115" s="162"/>
      <c r="BF115" s="187"/>
      <c r="BG115" s="187"/>
    </row>
    <row r="116" spans="1:59" s="37" customFormat="1" ht="15.75" customHeight="1">
      <c r="A116" s="72"/>
      <c r="B116" s="162"/>
      <c r="C116" s="162"/>
      <c r="BF116" s="187"/>
      <c r="BG116" s="187"/>
    </row>
    <row r="117" spans="1:59" s="37" customFormat="1" ht="15.75" customHeight="1">
      <c r="A117" s="72"/>
      <c r="B117" s="162"/>
      <c r="C117" s="162"/>
      <c r="BF117" s="187"/>
      <c r="BG117" s="187"/>
    </row>
    <row r="118" spans="1:59" s="37" customFormat="1" ht="15.75" customHeight="1">
      <c r="A118" s="72"/>
      <c r="B118" s="162"/>
      <c r="C118" s="162"/>
      <c r="BF118" s="187"/>
      <c r="BG118" s="187"/>
    </row>
    <row r="119" spans="1:59" s="37" customFormat="1" ht="15.75" customHeight="1">
      <c r="A119" s="72"/>
      <c r="B119" s="162"/>
      <c r="C119" s="162"/>
      <c r="BF119" s="187"/>
      <c r="BG119" s="187"/>
    </row>
    <row r="120" spans="1:59" s="37" customFormat="1" ht="15.75" customHeight="1">
      <c r="A120" s="72"/>
      <c r="B120" s="162"/>
      <c r="C120" s="162"/>
      <c r="BF120" s="187"/>
      <c r="BG120" s="187"/>
    </row>
    <row r="121" spans="1:59" s="37" customFormat="1" ht="15.75" customHeight="1">
      <c r="A121" s="72"/>
      <c r="B121" s="162"/>
      <c r="C121" s="162"/>
      <c r="BF121" s="187"/>
      <c r="BG121" s="187"/>
    </row>
    <row r="122" spans="1:59" s="37" customFormat="1" ht="15.75" customHeight="1">
      <c r="A122" s="72"/>
      <c r="B122" s="162"/>
      <c r="C122" s="162"/>
      <c r="BF122" s="187"/>
      <c r="BG122" s="187"/>
    </row>
    <row r="123" spans="1:59" s="37" customFormat="1" ht="15.75" customHeight="1">
      <c r="A123" s="72"/>
      <c r="B123" s="162"/>
      <c r="C123" s="162"/>
      <c r="BF123" s="187"/>
      <c r="BG123" s="187"/>
    </row>
    <row r="124" spans="1:59" s="37" customFormat="1" ht="15.75" customHeight="1">
      <c r="A124" s="72"/>
      <c r="B124" s="162"/>
      <c r="C124" s="162"/>
      <c r="BF124" s="187"/>
      <c r="BG124" s="187"/>
    </row>
    <row r="125" spans="1:59" s="37" customFormat="1" ht="15.75" customHeight="1">
      <c r="A125" s="72"/>
      <c r="B125" s="162"/>
      <c r="C125" s="162"/>
      <c r="BF125" s="187"/>
      <c r="BG125" s="187"/>
    </row>
    <row r="126" spans="1:59" s="37" customFormat="1" ht="15.75" customHeight="1">
      <c r="A126" s="72"/>
      <c r="B126" s="162"/>
      <c r="C126" s="162"/>
      <c r="BF126" s="187"/>
      <c r="BG126" s="187"/>
    </row>
    <row r="127" spans="1:59" s="37" customFormat="1" ht="15.75" customHeight="1">
      <c r="A127" s="72"/>
      <c r="B127" s="162"/>
      <c r="C127" s="162"/>
      <c r="BF127" s="187"/>
      <c r="BG127" s="187"/>
    </row>
    <row r="128" spans="1:59" s="37" customFormat="1" ht="15.75" customHeight="1">
      <c r="A128" s="72"/>
      <c r="B128" s="162"/>
      <c r="C128" s="162"/>
      <c r="BF128" s="187"/>
      <c r="BG128" s="187"/>
    </row>
    <row r="129" spans="1:59" s="37" customFormat="1" ht="15.75" customHeight="1">
      <c r="A129" s="72"/>
      <c r="B129" s="162"/>
      <c r="C129" s="162"/>
      <c r="BF129" s="187"/>
      <c r="BG129" s="187"/>
    </row>
    <row r="130" spans="1:59" s="37" customFormat="1" ht="15.75" customHeight="1">
      <c r="A130" s="72"/>
      <c r="B130" s="162"/>
      <c r="C130" s="162"/>
      <c r="BF130" s="187"/>
      <c r="BG130" s="187"/>
    </row>
    <row r="131" spans="1:59" s="37" customFormat="1" ht="15.75" customHeight="1">
      <c r="A131" s="72"/>
      <c r="B131" s="162"/>
      <c r="C131" s="162"/>
      <c r="BF131" s="187"/>
      <c r="BG131" s="187"/>
    </row>
    <row r="132" spans="1:59" s="37" customFormat="1" ht="15.75" customHeight="1">
      <c r="A132" s="72"/>
      <c r="B132" s="162"/>
      <c r="C132" s="162"/>
      <c r="BF132" s="187"/>
      <c r="BG132" s="187"/>
    </row>
    <row r="133" spans="1:59" s="37" customFormat="1" ht="15.75" customHeight="1">
      <c r="A133" s="72"/>
      <c r="B133" s="162"/>
      <c r="C133" s="162"/>
      <c r="BF133" s="187"/>
      <c r="BG133" s="187"/>
    </row>
    <row r="134" spans="1:59" s="37" customFormat="1" ht="15.75" customHeight="1">
      <c r="A134" s="72"/>
      <c r="B134" s="162"/>
      <c r="C134" s="162"/>
      <c r="BF134" s="187"/>
      <c r="BG134" s="187"/>
    </row>
    <row r="135" spans="1:59" s="37" customFormat="1" ht="15.75" customHeight="1">
      <c r="A135" s="72"/>
      <c r="B135" s="162"/>
      <c r="C135" s="162"/>
      <c r="BF135" s="187"/>
      <c r="BG135" s="187"/>
    </row>
    <row r="136" spans="1:59" s="37" customFormat="1" ht="15.75" customHeight="1">
      <c r="A136" s="72"/>
      <c r="B136" s="162"/>
      <c r="C136" s="162"/>
      <c r="BF136" s="187"/>
      <c r="BG136" s="187"/>
    </row>
    <row r="137" spans="1:59" s="37" customFormat="1" ht="15.75" customHeight="1">
      <c r="A137" s="72"/>
      <c r="B137" s="163"/>
      <c r="C137" s="163"/>
      <c r="BF137" s="187"/>
      <c r="BG137" s="187"/>
    </row>
    <row r="138" spans="1:59" s="37" customFormat="1" ht="15.75" customHeight="1">
      <c r="A138" s="72"/>
      <c r="B138" s="163"/>
      <c r="C138" s="163"/>
      <c r="BF138" s="187"/>
      <c r="BG138" s="187"/>
    </row>
    <row r="139" spans="1:59" s="37" customFormat="1" ht="15.75" customHeight="1">
      <c r="A139" s="72"/>
      <c r="B139" s="163"/>
      <c r="C139" s="163"/>
      <c r="BF139" s="187"/>
      <c r="BG139" s="187"/>
    </row>
    <row r="140" spans="1:59" s="37" customFormat="1" ht="15.75" customHeight="1">
      <c r="A140" s="72"/>
      <c r="B140" s="163"/>
      <c r="C140" s="163"/>
      <c r="BF140" s="187"/>
      <c r="BG140" s="187"/>
    </row>
    <row r="141" spans="1:59" s="37" customFormat="1" ht="15.75" customHeight="1">
      <c r="A141" s="72"/>
      <c r="B141" s="163"/>
      <c r="C141" s="163"/>
      <c r="BF141" s="187"/>
      <c r="BG141" s="187"/>
    </row>
    <row r="142" spans="1:59" s="37" customFormat="1" ht="15.75" customHeight="1">
      <c r="A142" s="72"/>
      <c r="B142" s="163"/>
      <c r="C142" s="163"/>
      <c r="BF142" s="187"/>
      <c r="BG142" s="187"/>
    </row>
    <row r="143" spans="1:59" ht="15.75" customHeight="1">
      <c r="A143" s="72"/>
      <c r="B143" s="163"/>
      <c r="C143" s="163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9" ht="15.75" customHeight="1">
      <c r="A144" s="72"/>
      <c r="B144" s="163"/>
      <c r="C144" s="163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5.75" customHeight="1">
      <c r="A145" s="72"/>
      <c r="B145" s="163"/>
      <c r="C145" s="163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5.75" customHeight="1">
      <c r="A146" s="73"/>
      <c r="B146" s="164"/>
      <c r="C146" s="164"/>
    </row>
    <row r="147" spans="1:57" ht="15.75" customHeight="1">
      <c r="A147" s="73"/>
      <c r="B147" s="164"/>
      <c r="C147" s="164"/>
    </row>
    <row r="148" spans="1:57" ht="15.75" customHeight="1">
      <c r="A148" s="73"/>
      <c r="B148" s="164"/>
      <c r="C148" s="164"/>
    </row>
    <row r="149" spans="1:57" ht="15.75" customHeight="1">
      <c r="A149" s="73"/>
      <c r="B149" s="164"/>
      <c r="C149" s="164"/>
    </row>
    <row r="150" spans="1:57" ht="15.75" customHeight="1">
      <c r="A150" s="73"/>
      <c r="B150" s="164"/>
      <c r="C150" s="164"/>
    </row>
    <row r="151" spans="1:57" ht="15.75" customHeight="1">
      <c r="A151" s="73"/>
      <c r="B151" s="164"/>
      <c r="C151" s="164"/>
    </row>
    <row r="152" spans="1:57" ht="15.75" customHeight="1">
      <c r="A152" s="73"/>
      <c r="B152" s="164"/>
      <c r="C152" s="164"/>
    </row>
    <row r="153" spans="1:57" ht="15.75" customHeight="1">
      <c r="A153" s="73"/>
      <c r="B153" s="164"/>
      <c r="C153" s="164"/>
    </row>
    <row r="154" spans="1:57" ht="15.75" customHeight="1">
      <c r="A154" s="73"/>
      <c r="B154" s="164"/>
      <c r="C154" s="164"/>
    </row>
    <row r="155" spans="1:57" ht="15.75" customHeight="1">
      <c r="A155" s="73"/>
      <c r="B155" s="164"/>
      <c r="C155" s="164"/>
    </row>
    <row r="156" spans="1:57" ht="15.75" customHeight="1">
      <c r="A156" s="73"/>
      <c r="B156" s="164"/>
      <c r="C156" s="164"/>
    </row>
    <row r="157" spans="1:57" ht="15.75" customHeight="1">
      <c r="A157" s="73"/>
      <c r="B157" s="164"/>
      <c r="C157" s="164"/>
    </row>
    <row r="158" spans="1:57" ht="15.75" customHeight="1">
      <c r="A158" s="73"/>
      <c r="B158" s="164"/>
      <c r="C158" s="164"/>
    </row>
    <row r="159" spans="1:57" ht="15.75" customHeight="1">
      <c r="A159" s="73"/>
      <c r="B159" s="164"/>
      <c r="C159" s="164"/>
    </row>
    <row r="160" spans="1:57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 ht="15.75" customHeight="1">
      <c r="A171" s="73"/>
      <c r="B171" s="164"/>
      <c r="C171" s="164"/>
    </row>
    <row r="172" spans="1:3" ht="15.75" customHeight="1">
      <c r="A172" s="73"/>
      <c r="B172" s="164"/>
      <c r="C172" s="164"/>
    </row>
    <row r="173" spans="1:3" ht="15.75" customHeight="1">
      <c r="A173" s="73"/>
      <c r="B173" s="164"/>
      <c r="C173" s="164"/>
    </row>
    <row r="174" spans="1:3" ht="15.75" customHeight="1">
      <c r="A174" s="73"/>
      <c r="B174" s="164"/>
      <c r="C174" s="164"/>
    </row>
    <row r="175" spans="1:3" ht="15.75" customHeight="1">
      <c r="A175" s="73"/>
      <c r="B175" s="164"/>
      <c r="C175" s="164"/>
    </row>
    <row r="176" spans="1:3" ht="15.75" customHeight="1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  <row r="237" spans="1:3">
      <c r="A237" s="73"/>
      <c r="B237" s="164"/>
      <c r="C237" s="164"/>
    </row>
    <row r="238" spans="1:3">
      <c r="A238" s="73"/>
      <c r="B238" s="164"/>
      <c r="C238" s="164"/>
    </row>
    <row r="239" spans="1:3">
      <c r="A239" s="73"/>
      <c r="B239" s="164"/>
      <c r="C239" s="164"/>
    </row>
    <row r="240" spans="1:3">
      <c r="A240" s="73"/>
      <c r="B240" s="164"/>
      <c r="C240" s="164"/>
    </row>
    <row r="241" spans="1:3">
      <c r="A241" s="73"/>
      <c r="B241" s="164"/>
      <c r="C241" s="164"/>
    </row>
    <row r="242" spans="1:3">
      <c r="A242" s="73"/>
      <c r="B242" s="164"/>
      <c r="C242" s="164"/>
    </row>
  </sheetData>
  <sheetProtection selectLockedCells="1"/>
  <protectedRanges>
    <protectedRange sqref="C58" name="Tartomány4"/>
    <protectedRange sqref="C70:C71" name="Tartomány4_1"/>
  </protectedRanges>
  <mergeCells count="65">
    <mergeCell ref="BG6:BG8"/>
    <mergeCell ref="BF6:BF8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AZ6:BE7"/>
    <mergeCell ref="D7:I7"/>
    <mergeCell ref="J7:O7"/>
    <mergeCell ref="P7:U7"/>
    <mergeCell ref="V7:AA7"/>
    <mergeCell ref="AB7:AG7"/>
    <mergeCell ref="AH7:AM7"/>
    <mergeCell ref="AN7:AS7"/>
    <mergeCell ref="AT7:AY7"/>
    <mergeCell ref="A1:BE1"/>
    <mergeCell ref="A2:BE2"/>
    <mergeCell ref="A4:BE4"/>
    <mergeCell ref="A5:BE5"/>
    <mergeCell ref="A3:BE3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X8:Y8"/>
    <mergeCell ref="AP8:AQ8"/>
    <mergeCell ref="Z8:Z9"/>
    <mergeCell ref="BB8:BC8"/>
    <mergeCell ref="BD8:BD9"/>
    <mergeCell ref="BE8:BE9"/>
    <mergeCell ref="D44:AA44"/>
    <mergeCell ref="AB44:AY44"/>
    <mergeCell ref="AZ44:BE44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3:AA53"/>
    <mergeCell ref="AB53:AY53"/>
    <mergeCell ref="AZ53:BE53"/>
    <mergeCell ref="A57:AA57"/>
    <mergeCell ref="A58:AA58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67" orientation="landscape" r:id="rId1"/>
  <headerFooter alignWithMargins="0">
    <oddHeader>&amp;R 1/c. számú melléklet az  Állami légiközlekedési alapképzési szak tantervéhez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G239"/>
  <sheetViews>
    <sheetView view="pageBreakPreview" zoomScaleNormal="85" zoomScaleSheetLayoutView="100" workbookViewId="0">
      <pane xSplit="21" ySplit="11" topLeftCell="V54" activePane="bottomRight" state="frozen"/>
      <selection activeCell="A15" sqref="A15"/>
      <selection pane="topRight" activeCell="A15" sqref="A15"/>
      <selection pane="bottomLeft" activeCell="A15" sqref="A15"/>
      <selection pane="bottomRight" activeCell="A42" sqref="A42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60.33203125" style="165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5.6640625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5.6640625" style="35" bestFit="1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7.33203125" style="35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6.83203125" style="35" bestFit="1" customWidth="1"/>
    <col min="57" max="57" width="9" style="35" customWidth="1"/>
    <col min="58" max="58" width="52.83203125" style="183" bestFit="1" customWidth="1"/>
    <col min="59" max="59" width="39" style="183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530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519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184"/>
      <c r="BG4" s="184"/>
    </row>
    <row r="5" spans="1:59" ht="21.95" customHeight="1" thickBot="1">
      <c r="A5" s="690" t="s">
        <v>520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</row>
    <row r="6" spans="1:59" ht="15.95" customHeight="1" thickTop="1" thickBot="1">
      <c r="A6" s="781" t="s">
        <v>1</v>
      </c>
      <c r="B6" s="784" t="s">
        <v>2</v>
      </c>
      <c r="C6" s="787" t="s">
        <v>3</v>
      </c>
      <c r="D6" s="790" t="s">
        <v>4</v>
      </c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0" t="s">
        <v>4</v>
      </c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91"/>
      <c r="AU6" s="791"/>
      <c r="AV6" s="791"/>
      <c r="AW6" s="791"/>
      <c r="AX6" s="791"/>
      <c r="AY6" s="791"/>
      <c r="AZ6" s="764" t="s">
        <v>5</v>
      </c>
      <c r="BA6" s="765"/>
      <c r="BB6" s="765"/>
      <c r="BC6" s="765"/>
      <c r="BD6" s="765"/>
      <c r="BE6" s="766"/>
      <c r="BF6" s="830" t="s">
        <v>47</v>
      </c>
      <c r="BG6" s="775" t="s">
        <v>48</v>
      </c>
    </row>
    <row r="7" spans="1:59" ht="15.95" customHeight="1">
      <c r="A7" s="782"/>
      <c r="B7" s="785"/>
      <c r="C7" s="788"/>
      <c r="D7" s="770" t="s">
        <v>6</v>
      </c>
      <c r="E7" s="771"/>
      <c r="F7" s="771"/>
      <c r="G7" s="771"/>
      <c r="H7" s="771"/>
      <c r="I7" s="772"/>
      <c r="J7" s="773" t="s">
        <v>7</v>
      </c>
      <c r="K7" s="771"/>
      <c r="L7" s="771"/>
      <c r="M7" s="771"/>
      <c r="N7" s="771"/>
      <c r="O7" s="774"/>
      <c r="P7" s="770" t="s">
        <v>8</v>
      </c>
      <c r="Q7" s="771"/>
      <c r="R7" s="771"/>
      <c r="S7" s="771"/>
      <c r="T7" s="771"/>
      <c r="U7" s="772"/>
      <c r="V7" s="770" t="s">
        <v>9</v>
      </c>
      <c r="W7" s="771"/>
      <c r="X7" s="771"/>
      <c r="Y7" s="771"/>
      <c r="Z7" s="771"/>
      <c r="AA7" s="772"/>
      <c r="AB7" s="773" t="s">
        <v>10</v>
      </c>
      <c r="AC7" s="771"/>
      <c r="AD7" s="771"/>
      <c r="AE7" s="771"/>
      <c r="AF7" s="771"/>
      <c r="AG7" s="772"/>
      <c r="AH7" s="773" t="s">
        <v>11</v>
      </c>
      <c r="AI7" s="771"/>
      <c r="AJ7" s="771"/>
      <c r="AK7" s="771"/>
      <c r="AL7" s="771"/>
      <c r="AM7" s="774"/>
      <c r="AN7" s="770" t="s">
        <v>34</v>
      </c>
      <c r="AO7" s="771"/>
      <c r="AP7" s="771"/>
      <c r="AQ7" s="771"/>
      <c r="AR7" s="771"/>
      <c r="AS7" s="772"/>
      <c r="AT7" s="773" t="s">
        <v>35</v>
      </c>
      <c r="AU7" s="771"/>
      <c r="AV7" s="771"/>
      <c r="AW7" s="771"/>
      <c r="AX7" s="771"/>
      <c r="AY7" s="772"/>
      <c r="AZ7" s="767"/>
      <c r="BA7" s="810"/>
      <c r="BB7" s="810"/>
      <c r="BC7" s="810"/>
      <c r="BD7" s="810"/>
      <c r="BE7" s="811"/>
      <c r="BF7" s="779"/>
      <c r="BG7" s="776"/>
    </row>
    <row r="8" spans="1:59" ht="15.95" customHeight="1">
      <c r="A8" s="782"/>
      <c r="B8" s="785"/>
      <c r="C8" s="788"/>
      <c r="D8" s="829" t="s">
        <v>12</v>
      </c>
      <c r="E8" s="822"/>
      <c r="F8" s="821" t="s">
        <v>13</v>
      </c>
      <c r="G8" s="822"/>
      <c r="H8" s="823" t="s">
        <v>14</v>
      </c>
      <c r="I8" s="825" t="s">
        <v>36</v>
      </c>
      <c r="J8" s="826" t="s">
        <v>12</v>
      </c>
      <c r="K8" s="822"/>
      <c r="L8" s="821" t="s">
        <v>13</v>
      </c>
      <c r="M8" s="822"/>
      <c r="N8" s="823" t="s">
        <v>14</v>
      </c>
      <c r="O8" s="828" t="s">
        <v>36</v>
      </c>
      <c r="P8" s="829" t="s">
        <v>12</v>
      </c>
      <c r="Q8" s="822"/>
      <c r="R8" s="821" t="s">
        <v>13</v>
      </c>
      <c r="S8" s="822"/>
      <c r="T8" s="823" t="s">
        <v>14</v>
      </c>
      <c r="U8" s="825" t="s">
        <v>36</v>
      </c>
      <c r="V8" s="829" t="s">
        <v>12</v>
      </c>
      <c r="W8" s="822"/>
      <c r="X8" s="821" t="s">
        <v>13</v>
      </c>
      <c r="Y8" s="822"/>
      <c r="Z8" s="823" t="s">
        <v>14</v>
      </c>
      <c r="AA8" s="825" t="s">
        <v>36</v>
      </c>
      <c r="AB8" s="826" t="s">
        <v>12</v>
      </c>
      <c r="AC8" s="822"/>
      <c r="AD8" s="821" t="s">
        <v>13</v>
      </c>
      <c r="AE8" s="822"/>
      <c r="AF8" s="823" t="s">
        <v>14</v>
      </c>
      <c r="AG8" s="825" t="s">
        <v>36</v>
      </c>
      <c r="AH8" s="826" t="s">
        <v>12</v>
      </c>
      <c r="AI8" s="822"/>
      <c r="AJ8" s="821" t="s">
        <v>13</v>
      </c>
      <c r="AK8" s="822"/>
      <c r="AL8" s="823" t="s">
        <v>14</v>
      </c>
      <c r="AM8" s="828" t="s">
        <v>36</v>
      </c>
      <c r="AN8" s="829" t="s">
        <v>12</v>
      </c>
      <c r="AO8" s="822"/>
      <c r="AP8" s="821" t="s">
        <v>13</v>
      </c>
      <c r="AQ8" s="822"/>
      <c r="AR8" s="823" t="s">
        <v>14</v>
      </c>
      <c r="AS8" s="825" t="s">
        <v>36</v>
      </c>
      <c r="AT8" s="826" t="s">
        <v>12</v>
      </c>
      <c r="AU8" s="822"/>
      <c r="AV8" s="821" t="s">
        <v>13</v>
      </c>
      <c r="AW8" s="822"/>
      <c r="AX8" s="823" t="s">
        <v>14</v>
      </c>
      <c r="AY8" s="827" t="s">
        <v>36</v>
      </c>
      <c r="AZ8" s="826" t="s">
        <v>12</v>
      </c>
      <c r="BA8" s="822"/>
      <c r="BB8" s="821" t="s">
        <v>13</v>
      </c>
      <c r="BC8" s="822"/>
      <c r="BD8" s="823" t="s">
        <v>14</v>
      </c>
      <c r="BE8" s="824" t="s">
        <v>43</v>
      </c>
      <c r="BF8" s="780"/>
      <c r="BG8" s="777"/>
    </row>
    <row r="9" spans="1:59" s="46" customFormat="1" ht="80.099999999999994" customHeight="1" thickBot="1">
      <c r="A9" s="783"/>
      <c r="B9" s="786"/>
      <c r="C9" s="789"/>
      <c r="D9" s="38" t="s">
        <v>37</v>
      </c>
      <c r="E9" s="431" t="s">
        <v>38</v>
      </c>
      <c r="F9" s="432" t="s">
        <v>37</v>
      </c>
      <c r="G9" s="431" t="s">
        <v>38</v>
      </c>
      <c r="H9" s="751"/>
      <c r="I9" s="755"/>
      <c r="J9" s="433" t="s">
        <v>37</v>
      </c>
      <c r="K9" s="431" t="s">
        <v>38</v>
      </c>
      <c r="L9" s="432" t="s">
        <v>37</v>
      </c>
      <c r="M9" s="431" t="s">
        <v>38</v>
      </c>
      <c r="N9" s="751"/>
      <c r="O9" s="760"/>
      <c r="P9" s="38" t="s">
        <v>37</v>
      </c>
      <c r="Q9" s="431" t="s">
        <v>38</v>
      </c>
      <c r="R9" s="432" t="s">
        <v>37</v>
      </c>
      <c r="S9" s="431" t="s">
        <v>38</v>
      </c>
      <c r="T9" s="751"/>
      <c r="U9" s="755"/>
      <c r="V9" s="38" t="s">
        <v>37</v>
      </c>
      <c r="W9" s="431" t="s">
        <v>38</v>
      </c>
      <c r="X9" s="432" t="s">
        <v>37</v>
      </c>
      <c r="Y9" s="431" t="s">
        <v>38</v>
      </c>
      <c r="Z9" s="751"/>
      <c r="AA9" s="755"/>
      <c r="AB9" s="433" t="s">
        <v>37</v>
      </c>
      <c r="AC9" s="431" t="s">
        <v>38</v>
      </c>
      <c r="AD9" s="432" t="s">
        <v>37</v>
      </c>
      <c r="AE9" s="431" t="s">
        <v>38</v>
      </c>
      <c r="AF9" s="751"/>
      <c r="AG9" s="755"/>
      <c r="AH9" s="433" t="s">
        <v>37</v>
      </c>
      <c r="AI9" s="431" t="s">
        <v>38</v>
      </c>
      <c r="AJ9" s="432" t="s">
        <v>37</v>
      </c>
      <c r="AK9" s="431" t="s">
        <v>38</v>
      </c>
      <c r="AL9" s="751"/>
      <c r="AM9" s="760"/>
      <c r="AN9" s="38" t="s">
        <v>37</v>
      </c>
      <c r="AO9" s="431" t="s">
        <v>38</v>
      </c>
      <c r="AP9" s="432" t="s">
        <v>37</v>
      </c>
      <c r="AQ9" s="431" t="s">
        <v>38</v>
      </c>
      <c r="AR9" s="751"/>
      <c r="AS9" s="755"/>
      <c r="AT9" s="433" t="s">
        <v>37</v>
      </c>
      <c r="AU9" s="431" t="s">
        <v>38</v>
      </c>
      <c r="AV9" s="432" t="s">
        <v>37</v>
      </c>
      <c r="AW9" s="431" t="s">
        <v>38</v>
      </c>
      <c r="AX9" s="751"/>
      <c r="AY9" s="758"/>
      <c r="AZ9" s="433" t="s">
        <v>37</v>
      </c>
      <c r="BA9" s="431" t="s">
        <v>39</v>
      </c>
      <c r="BB9" s="432" t="s">
        <v>37</v>
      </c>
      <c r="BC9" s="431" t="s">
        <v>39</v>
      </c>
      <c r="BD9" s="751"/>
      <c r="BE9" s="802"/>
      <c r="BF9" s="429"/>
      <c r="BG9" s="80"/>
    </row>
    <row r="10" spans="1:59" s="46" customFormat="1" ht="15.75" customHeight="1" thickBot="1">
      <c r="A10" s="42"/>
      <c r="B10" s="43"/>
      <c r="C10" s="44" t="s">
        <v>54</v>
      </c>
      <c r="D10" s="45">
        <f>SUM(ÁLK_ALAPOZÓ!D68)</f>
        <v>16</v>
      </c>
      <c r="E10" s="111">
        <f>SUM(ÁLK_ALAPOZÓ!E68)</f>
        <v>224</v>
      </c>
      <c r="F10" s="111">
        <f>SUM(ÁLK_ALAPOZÓ!F68)</f>
        <v>15</v>
      </c>
      <c r="G10" s="111">
        <f>SUM(ÁLK_ALAPOZÓ!G68)</f>
        <v>218</v>
      </c>
      <c r="H10" s="111">
        <f>SUM(ÁLK_ALAPOZÓ!H68)</f>
        <v>28</v>
      </c>
      <c r="I10" s="111" t="s">
        <v>17</v>
      </c>
      <c r="J10" s="45">
        <f>SUM(ÁLK_ALAPOZÓ!J68)</f>
        <v>17</v>
      </c>
      <c r="K10" s="111">
        <f>SUM(ÁLK_ALAPOZÓ!K68)</f>
        <v>238</v>
      </c>
      <c r="L10" s="111">
        <f>SUM(ÁLK_ALAPOZÓ!L68)</f>
        <v>19</v>
      </c>
      <c r="M10" s="111">
        <f>SUM(ÁLK_ALAPOZÓ!M68)</f>
        <v>276</v>
      </c>
      <c r="N10" s="111">
        <f>SUM(ÁLK_ALAPOZÓ!N68)</f>
        <v>29</v>
      </c>
      <c r="O10" s="111" t="s">
        <v>17</v>
      </c>
      <c r="P10" s="45">
        <f>SUM(ÁLK_ALAPOZÓ!P68)</f>
        <v>13</v>
      </c>
      <c r="Q10" s="111">
        <f>SUM(ÁLK_ALAPOZÓ!Q68)</f>
        <v>182</v>
      </c>
      <c r="R10" s="111">
        <f>SUM(ÁLK_ALAPOZÓ!R68)</f>
        <v>21</v>
      </c>
      <c r="S10" s="111">
        <f>SUM(ÁLK_ALAPOZÓ!S68)</f>
        <v>302</v>
      </c>
      <c r="T10" s="111">
        <f>SUM(ÁLK_ALAPOZÓ!T68)</f>
        <v>33</v>
      </c>
      <c r="U10" s="111" t="s">
        <v>17</v>
      </c>
      <c r="V10" s="45">
        <f>SUM(ÁLK_ALAPOZÓ!V68)</f>
        <v>18</v>
      </c>
      <c r="W10" s="111">
        <f>SUM(ÁLK_ALAPOZÓ!W68)</f>
        <v>252</v>
      </c>
      <c r="X10" s="111">
        <f>SUM(ÁLK_ALAPOZÓ!X68)</f>
        <v>8</v>
      </c>
      <c r="Y10" s="111">
        <f>SUM(ÁLK_ALAPOZÓ!Y68)</f>
        <v>112</v>
      </c>
      <c r="Z10" s="111">
        <f>SUM(ÁLK_ALAPOZÓ!Z68)</f>
        <v>20</v>
      </c>
      <c r="AA10" s="111" t="s">
        <v>17</v>
      </c>
      <c r="AB10" s="45">
        <f>SUM(ÁLK_ALAPOZÓ!AB68)</f>
        <v>3</v>
      </c>
      <c r="AC10" s="111">
        <f>SUM(ÁLK_ALAPOZÓ!AC68)</f>
        <v>42</v>
      </c>
      <c r="AD10" s="111">
        <f>SUM(ÁLK_ALAPOZÓ!AD68)</f>
        <v>5</v>
      </c>
      <c r="AE10" s="111">
        <f>SUM(ÁLK_ALAPOZÓ!AE68)</f>
        <v>70</v>
      </c>
      <c r="AF10" s="111">
        <f>SUM(ÁLK_ALAPOZÓ!AF68)</f>
        <v>5</v>
      </c>
      <c r="AG10" s="111" t="s">
        <v>17</v>
      </c>
      <c r="AH10" s="45">
        <f>SUM(ÁLK_ALAPOZÓ!AH68)</f>
        <v>1</v>
      </c>
      <c r="AI10" s="111">
        <f>SUM(ÁLK_ALAPOZÓ!AI68)</f>
        <v>14</v>
      </c>
      <c r="AJ10" s="111">
        <f>SUM(ÁLK_ALAPOZÓ!AJ68)</f>
        <v>4</v>
      </c>
      <c r="AK10" s="111">
        <f>SUM(ÁLK_ALAPOZÓ!AK68)</f>
        <v>56</v>
      </c>
      <c r="AL10" s="111">
        <f>SUM(ÁLK_ALAPOZÓ!AL68)</f>
        <v>2</v>
      </c>
      <c r="AM10" s="111" t="s">
        <v>17</v>
      </c>
      <c r="AN10" s="45">
        <f>SUM(ÁLK_ALAPOZÓ!AN68)</f>
        <v>0</v>
      </c>
      <c r="AO10" s="111">
        <f>SUM(ÁLK_ALAPOZÓ!AO68)</f>
        <v>0</v>
      </c>
      <c r="AP10" s="111">
        <f>SUM(ÁLK_ALAPOZÓ!AP68)</f>
        <v>3</v>
      </c>
      <c r="AQ10" s="111">
        <f>SUM(ÁLK_ALAPOZÓ!AQ68)</f>
        <v>42</v>
      </c>
      <c r="AR10" s="111">
        <f>SUM(ÁLK_ALAPOZÓ!AR68)</f>
        <v>0</v>
      </c>
      <c r="AS10" s="111" t="s">
        <v>17</v>
      </c>
      <c r="AT10" s="45">
        <f>SUM(ÁLK_ALAPOZÓ!AT68)</f>
        <v>2</v>
      </c>
      <c r="AU10" s="111">
        <f>SUM(ÁLK_ALAPOZÓ!AU68)</f>
        <v>28</v>
      </c>
      <c r="AV10" s="111">
        <f>SUM(ÁLK_ALAPOZÓ!AV68)</f>
        <v>2</v>
      </c>
      <c r="AW10" s="111">
        <f>SUM(ÁLK_ALAPOZÓ!AW68)</f>
        <v>28</v>
      </c>
      <c r="AX10" s="111">
        <f>SUM(ÁLK_ALAPOZÓ!AX68)</f>
        <v>10</v>
      </c>
      <c r="AY10" s="112" t="s">
        <v>17</v>
      </c>
      <c r="AZ10" s="56">
        <f>SUM(ÁLK_ALAPOZÓ!AZ68)</f>
        <v>70</v>
      </c>
      <c r="BA10" s="111">
        <f>SUM(ÁLK_ALAPOZÓ!BA68)</f>
        <v>980</v>
      </c>
      <c r="BB10" s="111">
        <f>SUM(ÁLK_ALAPOZÓ!BB68)</f>
        <v>77</v>
      </c>
      <c r="BC10" s="111">
        <f>SUM(ÁLK_ALAPOZÓ!BC68)</f>
        <v>1096</v>
      </c>
      <c r="BD10" s="111">
        <f>SUM(ÁLK_ALAPOZÓ!BD68)</f>
        <v>127</v>
      </c>
      <c r="BE10" s="113">
        <f>SUM(ÁLK_ALAPOZÓ!BE68)</f>
        <v>147</v>
      </c>
      <c r="BF10" s="430"/>
      <c r="BG10" s="186"/>
    </row>
    <row r="11" spans="1:59" s="2" customFormat="1" ht="15.75" customHeight="1">
      <c r="A11" s="47" t="s">
        <v>7</v>
      </c>
      <c r="B11" s="48"/>
      <c r="C11" s="242" t="s">
        <v>50</v>
      </c>
      <c r="D11" s="50"/>
      <c r="E11" s="51"/>
      <c r="F11" s="52"/>
      <c r="G11" s="51"/>
      <c r="H11" s="52"/>
      <c r="I11" s="53"/>
      <c r="J11" s="52"/>
      <c r="K11" s="51"/>
      <c r="L11" s="52"/>
      <c r="M11" s="51"/>
      <c r="N11" s="52"/>
      <c r="O11" s="53"/>
      <c r="P11" s="52"/>
      <c r="Q11" s="51"/>
      <c r="R11" s="52"/>
      <c r="S11" s="51"/>
      <c r="T11" s="52"/>
      <c r="U11" s="53"/>
      <c r="V11" s="52"/>
      <c r="W11" s="51"/>
      <c r="X11" s="52"/>
      <c r="Y11" s="51"/>
      <c r="Z11" s="52"/>
      <c r="AA11" s="114"/>
      <c r="AB11" s="52"/>
      <c r="AC11" s="51"/>
      <c r="AD11" s="52"/>
      <c r="AE11" s="51"/>
      <c r="AF11" s="52"/>
      <c r="AG11" s="53"/>
      <c r="AH11" s="52"/>
      <c r="AI11" s="51"/>
      <c r="AJ11" s="52"/>
      <c r="AK11" s="51"/>
      <c r="AL11" s="52"/>
      <c r="AM11" s="53"/>
      <c r="AN11" s="52"/>
      <c r="AO11" s="51"/>
      <c r="AP11" s="52"/>
      <c r="AQ11" s="51"/>
      <c r="AR11" s="52"/>
      <c r="AS11" s="53"/>
      <c r="AT11" s="52"/>
      <c r="AU11" s="51"/>
      <c r="AV11" s="52"/>
      <c r="AW11" s="51"/>
      <c r="AX11" s="52"/>
      <c r="AY11" s="54"/>
      <c r="AZ11" s="55"/>
      <c r="BA11" s="55"/>
      <c r="BB11" s="55"/>
      <c r="BC11" s="55"/>
      <c r="BD11" s="55"/>
      <c r="BE11" s="369"/>
      <c r="BF11" s="430"/>
      <c r="BG11" s="186"/>
    </row>
    <row r="12" spans="1:59" ht="15.75" customHeight="1">
      <c r="A12" s="382" t="s">
        <v>318</v>
      </c>
      <c r="B12" s="383" t="s">
        <v>15</v>
      </c>
      <c r="C12" s="384" t="s">
        <v>119</v>
      </c>
      <c r="D12" s="243"/>
      <c r="E12" s="244" t="str">
        <f t="shared" ref="E12:E38" si="0">IF(D12*14=0,"",D12*14)</f>
        <v/>
      </c>
      <c r="F12" s="243"/>
      <c r="G12" s="244" t="str">
        <f t="shared" ref="G12:G38" si="1">IF(F12*14=0,"",F12*14)</f>
        <v/>
      </c>
      <c r="H12" s="243"/>
      <c r="I12" s="245"/>
      <c r="J12" s="388"/>
      <c r="K12" s="244" t="str">
        <f t="shared" ref="K12:K38" si="2">IF(J12*14=0,"",J12*14)</f>
        <v/>
      </c>
      <c r="L12" s="247"/>
      <c r="M12" s="244" t="str">
        <f t="shared" ref="M12:M38" si="3">IF(L12*14=0,"",L12*14)</f>
        <v/>
      </c>
      <c r="N12" s="247"/>
      <c r="O12" s="248"/>
      <c r="P12" s="247"/>
      <c r="Q12" s="244" t="str">
        <f t="shared" ref="Q12:Q38" si="4">IF(P12*14=0,"",P12*14)</f>
        <v/>
      </c>
      <c r="R12" s="247"/>
      <c r="S12" s="244" t="str">
        <f t="shared" ref="S12:S38" si="5">IF(R12*14=0,"",R12*14)</f>
        <v/>
      </c>
      <c r="T12" s="247"/>
      <c r="U12" s="249"/>
      <c r="V12" s="388">
        <v>2</v>
      </c>
      <c r="W12" s="244">
        <f t="shared" ref="W12:W13" si="6">IF(V12*14=0,"",V12*14)</f>
        <v>28</v>
      </c>
      <c r="X12" s="247"/>
      <c r="Y12" s="244" t="str">
        <f t="shared" ref="Y12:Y13" si="7">IF(X12*14=0,"",X12*14)</f>
        <v/>
      </c>
      <c r="Z12" s="263">
        <v>3</v>
      </c>
      <c r="AA12" s="248" t="s">
        <v>117</v>
      </c>
      <c r="AB12" s="247"/>
      <c r="AC12" s="244" t="str">
        <f t="shared" ref="AC12:AC38" si="8">IF(AB12*14=0,"",AB12*14)</f>
        <v/>
      </c>
      <c r="AD12" s="247"/>
      <c r="AE12" s="244" t="str">
        <f t="shared" ref="AE12:AE38" si="9">IF(AD12*14=0,"",AD12*14)</f>
        <v/>
      </c>
      <c r="AF12" s="247"/>
      <c r="AG12" s="249"/>
      <c r="AH12" s="388"/>
      <c r="AI12" s="244" t="str">
        <f t="shared" ref="AI12:AI38" si="10">IF(AH12*14=0,"",AH12*14)</f>
        <v/>
      </c>
      <c r="AJ12" s="247"/>
      <c r="AK12" s="244" t="str">
        <f t="shared" ref="AK12:AK38" si="11">IF(AJ12*14=0,"",AJ12*14)</f>
        <v/>
      </c>
      <c r="AL12" s="247"/>
      <c r="AM12" s="248"/>
      <c r="AN12" s="388"/>
      <c r="AO12" s="244" t="str">
        <f t="shared" ref="AO12:AO38" si="12">IF(AN12*14=0,"",AN12*14)</f>
        <v/>
      </c>
      <c r="AP12" s="247"/>
      <c r="AQ12" s="244" t="str">
        <f t="shared" ref="AQ12:AQ38" si="13">IF(AP12*14=0,"",AP12*14)</f>
        <v/>
      </c>
      <c r="AR12" s="247"/>
      <c r="AS12" s="248"/>
      <c r="AT12" s="247"/>
      <c r="AU12" s="244" t="str">
        <f t="shared" ref="AU12:AU38" si="14">IF(AT12*14=0,"",AT12*14)</f>
        <v/>
      </c>
      <c r="AV12" s="247"/>
      <c r="AW12" s="244" t="str">
        <f t="shared" ref="AW12:AW38" si="15">IF(AV12*14=0,"",AV12*14)</f>
        <v/>
      </c>
      <c r="AX12" s="247"/>
      <c r="AY12" s="247"/>
      <c r="AZ12" s="434">
        <f t="shared" ref="AZ12:AZ38" si="16">IF(D12+J12+P12+V12+AB12+AH12+AN12+AT12=0,"",D12+J12+P12+V12+AB12+AH12+AN12+AT12)</f>
        <v>2</v>
      </c>
      <c r="BA12" s="244">
        <f t="shared" ref="BA12:BA38" si="17">IF((D12+J12+P12+V12+AB12+AH12+AN12+AT12)*14=0,"",(D12+J12+P12+V12+AB12+AH12+AN12+AT12)*14)</f>
        <v>28</v>
      </c>
      <c r="BB12" s="250" t="str">
        <f t="shared" ref="BB12:BB38" si="18">IF(F12+L12+R12+X12+AD12+AJ12+AP12+AV12=0,"",F12+L12+R12+X12+AD12+AJ12+AP12+AV12)</f>
        <v/>
      </c>
      <c r="BC12" s="244" t="str">
        <f t="shared" ref="BC12:BC38" si="19">IF((L12+F12+R12+X12+AD12+AJ12+AP12+AV12)*14=0,"",(L12+F12+R12+X12+AD12+AJ12+AP12+AV12)*14)</f>
        <v/>
      </c>
      <c r="BD12" s="250">
        <f t="shared" ref="BD12:BD38" si="20">IF(N12+H12+T12+Z12+AF12+AL12+AR12+AX12=0,"",N12+H12+T12+Z12+AF12+AL12+AR12+AX12)</f>
        <v>3</v>
      </c>
      <c r="BE12" s="371">
        <f t="shared" ref="BE12:BE38" si="21">IF(D12+F12+L12+J12+P12+R12+V12+X12+AB12+AD12+AH12+AJ12+AN12+AP12+AT12+AV12=0,"",D12+F12+L12+J12+P12+R12+V12+X12+AB12+AD12+AH12+AJ12+AN12+AP12+AT12+AV12)</f>
        <v>2</v>
      </c>
      <c r="BF12" s="430" t="s">
        <v>265</v>
      </c>
      <c r="BG12" s="185" t="s">
        <v>300</v>
      </c>
    </row>
    <row r="13" spans="1:59" ht="15.75" customHeight="1">
      <c r="A13" s="382" t="s">
        <v>362</v>
      </c>
      <c r="B13" s="383" t="s">
        <v>15</v>
      </c>
      <c r="C13" s="384" t="s">
        <v>120</v>
      </c>
      <c r="D13" s="243"/>
      <c r="E13" s="244" t="str">
        <f t="shared" si="0"/>
        <v/>
      </c>
      <c r="F13" s="243"/>
      <c r="G13" s="244" t="str">
        <f t="shared" si="1"/>
        <v/>
      </c>
      <c r="H13" s="243"/>
      <c r="I13" s="245"/>
      <c r="J13" s="388"/>
      <c r="K13" s="244" t="str">
        <f t="shared" si="2"/>
        <v/>
      </c>
      <c r="L13" s="247"/>
      <c r="M13" s="244" t="str">
        <f t="shared" si="3"/>
        <v/>
      </c>
      <c r="N13" s="247"/>
      <c r="O13" s="248"/>
      <c r="P13" s="247"/>
      <c r="Q13" s="244" t="str">
        <f t="shared" si="4"/>
        <v/>
      </c>
      <c r="R13" s="247"/>
      <c r="S13" s="244" t="str">
        <f t="shared" si="5"/>
        <v/>
      </c>
      <c r="T13" s="247"/>
      <c r="U13" s="249"/>
      <c r="V13" s="388">
        <v>2</v>
      </c>
      <c r="W13" s="244">
        <f t="shared" si="6"/>
        <v>28</v>
      </c>
      <c r="X13" s="247"/>
      <c r="Y13" s="244" t="str">
        <f t="shared" si="7"/>
        <v/>
      </c>
      <c r="Z13" s="263">
        <v>3</v>
      </c>
      <c r="AA13" s="248" t="s">
        <v>164</v>
      </c>
      <c r="AB13" s="247"/>
      <c r="AC13" s="244" t="str">
        <f t="shared" si="8"/>
        <v/>
      </c>
      <c r="AD13" s="247"/>
      <c r="AE13" s="244" t="str">
        <f t="shared" si="9"/>
        <v/>
      </c>
      <c r="AF13" s="247"/>
      <c r="AG13" s="249"/>
      <c r="AH13" s="388"/>
      <c r="AI13" s="244" t="str">
        <f t="shared" si="10"/>
        <v/>
      </c>
      <c r="AJ13" s="247"/>
      <c r="AK13" s="244" t="str">
        <f t="shared" si="11"/>
        <v/>
      </c>
      <c r="AL13" s="247"/>
      <c r="AM13" s="248"/>
      <c r="AN13" s="388"/>
      <c r="AO13" s="244" t="str">
        <f t="shared" si="12"/>
        <v/>
      </c>
      <c r="AP13" s="247"/>
      <c r="AQ13" s="244" t="str">
        <f t="shared" si="13"/>
        <v/>
      </c>
      <c r="AR13" s="247"/>
      <c r="AS13" s="248"/>
      <c r="AT13" s="247"/>
      <c r="AU13" s="244" t="str">
        <f t="shared" si="14"/>
        <v/>
      </c>
      <c r="AV13" s="247"/>
      <c r="AW13" s="244" t="str">
        <f t="shared" si="15"/>
        <v/>
      </c>
      <c r="AX13" s="247"/>
      <c r="AY13" s="247"/>
      <c r="AZ13" s="434">
        <f t="shared" si="16"/>
        <v>2</v>
      </c>
      <c r="BA13" s="244">
        <f t="shared" si="17"/>
        <v>28</v>
      </c>
      <c r="BB13" s="250" t="str">
        <f t="shared" si="18"/>
        <v/>
      </c>
      <c r="BC13" s="244" t="str">
        <f t="shared" si="19"/>
        <v/>
      </c>
      <c r="BD13" s="250">
        <f t="shared" si="20"/>
        <v>3</v>
      </c>
      <c r="BE13" s="371">
        <f t="shared" si="21"/>
        <v>2</v>
      </c>
      <c r="BF13" s="430" t="s">
        <v>278</v>
      </c>
      <c r="BG13" s="185" t="s">
        <v>363</v>
      </c>
    </row>
    <row r="14" spans="1:59" ht="15.75" customHeight="1">
      <c r="A14" s="382" t="s">
        <v>415</v>
      </c>
      <c r="B14" s="435" t="s">
        <v>31</v>
      </c>
      <c r="C14" s="436" t="s">
        <v>146</v>
      </c>
      <c r="D14" s="243">
        <v>2</v>
      </c>
      <c r="E14" s="244">
        <f>IF(D14*14=0,"",D14*14)</f>
        <v>28</v>
      </c>
      <c r="F14" s="243"/>
      <c r="G14" s="244" t="str">
        <f>IF(F14*14=0,"",F14*14)</f>
        <v/>
      </c>
      <c r="H14" s="243"/>
      <c r="I14" s="245"/>
      <c r="J14" s="388"/>
      <c r="K14" s="244" t="str">
        <f>IF(J14*14=0,"",J14*14)</f>
        <v/>
      </c>
      <c r="L14" s="247"/>
      <c r="M14" s="244" t="str">
        <f>IF(L14*14=0,"",L14*14)</f>
        <v/>
      </c>
      <c r="N14" s="247"/>
      <c r="O14" s="248"/>
      <c r="P14" s="247"/>
      <c r="Q14" s="244" t="str">
        <f>IF(P14*14=0,"",P14*14)</f>
        <v/>
      </c>
      <c r="R14" s="247"/>
      <c r="S14" s="244" t="str">
        <f>IF(R14*14=0,"",R14*14)</f>
        <v/>
      </c>
      <c r="T14" s="247"/>
      <c r="U14" s="249"/>
      <c r="V14" s="388">
        <v>2</v>
      </c>
      <c r="W14" s="244">
        <f>IF(V14*14=0,"",V14*14)</f>
        <v>28</v>
      </c>
      <c r="X14" s="247">
        <v>2</v>
      </c>
      <c r="Y14" s="244">
        <f>IF(X14*14=0,"",X14*14)</f>
        <v>28</v>
      </c>
      <c r="Z14" s="263">
        <v>2</v>
      </c>
      <c r="AA14" s="248" t="s">
        <v>117</v>
      </c>
      <c r="AB14" s="247"/>
      <c r="AC14" s="244" t="str">
        <f>IF(AB14*14=0,"",AB14*14)</f>
        <v/>
      </c>
      <c r="AD14" s="247"/>
      <c r="AE14" s="244" t="str">
        <f>IF(AD14*14=0,"",AD14*14)</f>
        <v/>
      </c>
      <c r="AF14" s="247"/>
      <c r="AG14" s="249"/>
      <c r="AH14" s="388"/>
      <c r="AI14" s="244" t="str">
        <f>IF(AH14*14=0,"",AH14*14)</f>
        <v/>
      </c>
      <c r="AJ14" s="247"/>
      <c r="AK14" s="244" t="str">
        <f>IF(AJ14*14=0,"",AJ14*14)</f>
        <v/>
      </c>
      <c r="AL14" s="247"/>
      <c r="AM14" s="248"/>
      <c r="AN14" s="388"/>
      <c r="AO14" s="244" t="str">
        <f>IF(AN14*14=0,"",AN14*14)</f>
        <v/>
      </c>
      <c r="AP14" s="247"/>
      <c r="AQ14" s="244" t="str">
        <f>IF(AP14*14=0,"",AP14*14)</f>
        <v/>
      </c>
      <c r="AR14" s="247"/>
      <c r="AS14" s="248"/>
      <c r="AT14" s="247"/>
      <c r="AU14" s="244" t="str">
        <f>IF(AT14*14=0,"",AT14*14)</f>
        <v/>
      </c>
      <c r="AV14" s="247"/>
      <c r="AW14" s="244" t="str">
        <f>IF(AV14*14=0,"",AV14*14)</f>
        <v/>
      </c>
      <c r="AX14" s="247"/>
      <c r="AY14" s="247"/>
      <c r="AZ14" s="434">
        <f t="shared" si="16"/>
        <v>4</v>
      </c>
      <c r="BA14" s="244">
        <f>IF((D14+J14+P14+V14+AB14+AH14+AN14+AT14)*14=0,"",(D14+J14+P14+V14+AB14+AH14+AN14+AT14)*14)</f>
        <v>56</v>
      </c>
      <c r="BB14" s="250">
        <f>IF(F14+L14+R14+X14+AD14+AJ14+AP14+AV14=0,"",F14+L14+R14+X14+AD14+AJ14+AP14+AV14)</f>
        <v>2</v>
      </c>
      <c r="BC14" s="244">
        <f>IF((L14+F14+R14+X14+AD14+AJ14+AP14+AV14)*14=0,"",(L14+F14+R14+X14+AD14+AJ14+AP14+AV14)*14)</f>
        <v>28</v>
      </c>
      <c r="BD14" s="250">
        <f t="shared" si="20"/>
        <v>2</v>
      </c>
      <c r="BE14" s="371">
        <f>IF(D14+F14+L14+J14+P14+R14+V14+X14+AB14+AD14+AH14+AJ14+AN14+AP14+AT14+AV14=0,"",D14+F14+L14+J14+P14+R14+V14+X14+AB14+AD14+AH14+AJ14+AN14+AP14+AT14+AV14)</f>
        <v>6</v>
      </c>
      <c r="BF14" s="430" t="s">
        <v>265</v>
      </c>
      <c r="BG14" s="185" t="s">
        <v>426</v>
      </c>
    </row>
    <row r="15" spans="1:59" ht="15.75" customHeight="1">
      <c r="A15" s="404" t="s">
        <v>536</v>
      </c>
      <c r="B15" s="383" t="s">
        <v>31</v>
      </c>
      <c r="C15" s="384" t="s">
        <v>214</v>
      </c>
      <c r="D15" s="243"/>
      <c r="E15" s="244" t="str">
        <f t="shared" ref="E15" si="22">IF(D15*14=0,"",D15*14)</f>
        <v/>
      </c>
      <c r="F15" s="243"/>
      <c r="G15" s="244" t="str">
        <f t="shared" ref="G15" si="23">IF(F15*14=0,"",F15*14)</f>
        <v/>
      </c>
      <c r="H15" s="243"/>
      <c r="I15" s="245"/>
      <c r="J15" s="388"/>
      <c r="K15" s="244" t="str">
        <f t="shared" ref="K15" si="24">IF(J15*14=0,"",J15*14)</f>
        <v/>
      </c>
      <c r="L15" s="247"/>
      <c r="M15" s="244" t="str">
        <f t="shared" ref="M15" si="25">IF(L15*14=0,"",L15*14)</f>
        <v/>
      </c>
      <c r="N15" s="247"/>
      <c r="O15" s="248"/>
      <c r="P15" s="247"/>
      <c r="Q15" s="244" t="str">
        <f t="shared" ref="Q15" si="26">IF(P15*14=0,"",P15*14)</f>
        <v/>
      </c>
      <c r="R15" s="247"/>
      <c r="S15" s="244" t="str">
        <f t="shared" ref="S15" si="27">IF(R15*14=0,"",R15*14)</f>
        <v/>
      </c>
      <c r="T15" s="247"/>
      <c r="U15" s="249"/>
      <c r="V15" s="388"/>
      <c r="W15" s="244" t="str">
        <f t="shared" ref="W15" si="28">IF(V15*14=0,"",V15*14)</f>
        <v/>
      </c>
      <c r="X15" s="247">
        <v>2</v>
      </c>
      <c r="Y15" s="244">
        <f t="shared" ref="Y15" si="29">IF(X15*14=0,"",X15*14)</f>
        <v>28</v>
      </c>
      <c r="Z15" s="263">
        <v>2</v>
      </c>
      <c r="AA15" s="355" t="s">
        <v>164</v>
      </c>
      <c r="AB15" s="247"/>
      <c r="AC15" s="244" t="str">
        <f t="shared" ref="AC15" si="30">IF(AB15*14=0,"",AB15*14)</f>
        <v/>
      </c>
      <c r="AD15" s="247"/>
      <c r="AE15" s="244" t="str">
        <f t="shared" ref="AE15" si="31">IF(AD15*14=0,"",AD15*14)</f>
        <v/>
      </c>
      <c r="AF15" s="247"/>
      <c r="AG15" s="249"/>
      <c r="AH15" s="388"/>
      <c r="AI15" s="244" t="str">
        <f t="shared" ref="AI15" si="32">IF(AH15*14=0,"",AH15*14)</f>
        <v/>
      </c>
      <c r="AJ15" s="247"/>
      <c r="AK15" s="244" t="str">
        <f t="shared" ref="AK15" si="33">IF(AJ15*14=0,"",AJ15*14)</f>
        <v/>
      </c>
      <c r="AL15" s="247"/>
      <c r="AM15" s="248"/>
      <c r="AN15" s="388"/>
      <c r="AO15" s="244" t="str">
        <f t="shared" ref="AO15" si="34">IF(AN15*14=0,"",AN15*14)</f>
        <v/>
      </c>
      <c r="AP15" s="247"/>
      <c r="AQ15" s="244" t="str">
        <f t="shared" ref="AQ15" si="35">IF(AP15*14=0,"",AP15*14)</f>
        <v/>
      </c>
      <c r="AR15" s="247"/>
      <c r="AS15" s="248"/>
      <c r="AT15" s="247"/>
      <c r="AU15" s="244" t="str">
        <f t="shared" ref="AU15" si="36">IF(AT15*14=0,"",AT15*14)</f>
        <v/>
      </c>
      <c r="AV15" s="247"/>
      <c r="AW15" s="244" t="str">
        <f t="shared" ref="AW15" si="37">IF(AV15*14=0,"",AV15*14)</f>
        <v/>
      </c>
      <c r="AX15" s="247"/>
      <c r="AY15" s="247"/>
      <c r="AZ15" s="434" t="str">
        <f t="shared" si="16"/>
        <v/>
      </c>
      <c r="BA15" s="244" t="str">
        <f t="shared" ref="BA15" si="38">IF((D15+J15+P15+V15+AB15+AH15+AN15+AT15)*14=0,"",(D15+J15+P15+V15+AB15+AH15+AN15+AT15)*14)</f>
        <v/>
      </c>
      <c r="BB15" s="250">
        <f t="shared" ref="BB15" si="39">IF(F15+L15+R15+X15+AD15+AJ15+AP15+AV15=0,"",F15+L15+R15+X15+AD15+AJ15+AP15+AV15)</f>
        <v>2</v>
      </c>
      <c r="BC15" s="244">
        <f t="shared" ref="BC15" si="40">IF((L15+F15+R15+X15+AD15+AJ15+AP15+AV15)*14=0,"",(L15+F15+R15+X15+AD15+AJ15+AP15+AV15)*14)</f>
        <v>28</v>
      </c>
      <c r="BD15" s="250">
        <f t="shared" si="20"/>
        <v>2</v>
      </c>
      <c r="BE15" s="371">
        <f t="shared" ref="BE15" si="41">IF(D15+F15+L15+J15+P15+R15+V15+X15+AB15+AD15+AH15+AJ15+AN15+AP15+AT15+AV15=0,"",D15+F15+L15+J15+P15+R15+V15+X15+AB15+AD15+AH15+AJ15+AN15+AP15+AT15+AV15)</f>
        <v>2</v>
      </c>
      <c r="BF15" s="430" t="s">
        <v>265</v>
      </c>
      <c r="BG15" s="186" t="s">
        <v>554</v>
      </c>
    </row>
    <row r="16" spans="1:59">
      <c r="A16" s="382" t="s">
        <v>368</v>
      </c>
      <c r="B16" s="383" t="s">
        <v>15</v>
      </c>
      <c r="C16" s="384" t="s">
        <v>574</v>
      </c>
      <c r="D16" s="243"/>
      <c r="E16" s="244" t="str">
        <f>IF(D16*14=0,"",D16*14)</f>
        <v/>
      </c>
      <c r="F16" s="243"/>
      <c r="G16" s="244" t="str">
        <f>IF(F16*14=0,"",F16*14)</f>
        <v/>
      </c>
      <c r="H16" s="243"/>
      <c r="I16" s="245"/>
      <c r="J16" s="388"/>
      <c r="K16" s="244" t="str">
        <f>IF(J16*14=0,"",J16*14)</f>
        <v/>
      </c>
      <c r="L16" s="247"/>
      <c r="M16" s="244" t="str">
        <f>IF(L16*14=0,"",L16*14)</f>
        <v/>
      </c>
      <c r="N16" s="247"/>
      <c r="O16" s="248"/>
      <c r="P16" s="247"/>
      <c r="Q16" s="244" t="str">
        <f>IF(P16*14=0,"",P16*14)</f>
        <v/>
      </c>
      <c r="R16" s="247"/>
      <c r="S16" s="244" t="str">
        <f>IF(R16*14=0,"",R16*14)</f>
        <v/>
      </c>
      <c r="T16" s="247"/>
      <c r="U16" s="249"/>
      <c r="V16" s="388"/>
      <c r="W16" s="244" t="str">
        <f>IF(V16*14=0,"",V16*14)</f>
        <v/>
      </c>
      <c r="X16" s="247"/>
      <c r="Y16" s="244" t="str">
        <f>IF(X16*14=0,"",X16*14)</f>
        <v/>
      </c>
      <c r="Z16" s="247"/>
      <c r="AA16" s="248"/>
      <c r="AB16" s="388">
        <v>3</v>
      </c>
      <c r="AC16" s="244">
        <f>IF(AB16*14=0,"",AB16*14)</f>
        <v>42</v>
      </c>
      <c r="AD16" s="247">
        <v>1</v>
      </c>
      <c r="AE16" s="244">
        <f>IF(AD16*14=0,"",AD16*14)</f>
        <v>14</v>
      </c>
      <c r="AF16" s="247">
        <v>4</v>
      </c>
      <c r="AG16" s="248" t="s">
        <v>15</v>
      </c>
      <c r="AH16" s="388"/>
      <c r="AI16" s="244" t="str">
        <f>IF(AH16*14=0,"",AH16*14)</f>
        <v/>
      </c>
      <c r="AJ16" s="247"/>
      <c r="AK16" s="244" t="str">
        <f>IF(AJ16*14=0,"",AJ16*14)</f>
        <v/>
      </c>
      <c r="AL16" s="247"/>
      <c r="AM16" s="248"/>
      <c r="AN16" s="388"/>
      <c r="AO16" s="244" t="str">
        <f>IF(AN16*14=0,"",AN16*14)</f>
        <v/>
      </c>
      <c r="AP16" s="247"/>
      <c r="AQ16" s="244" t="str">
        <f>IF(AP16*14=0,"",AP16*14)</f>
        <v/>
      </c>
      <c r="AR16" s="247"/>
      <c r="AS16" s="248"/>
      <c r="AT16" s="247"/>
      <c r="AU16" s="244" t="str">
        <f>IF(AT16*14=0,"",AT16*14)</f>
        <v/>
      </c>
      <c r="AV16" s="247"/>
      <c r="AW16" s="244" t="str">
        <f>IF(AV16*14=0,"",AV16*14)</f>
        <v/>
      </c>
      <c r="AX16" s="247"/>
      <c r="AY16" s="247"/>
      <c r="AZ16" s="434">
        <f t="shared" si="16"/>
        <v>3</v>
      </c>
      <c r="BA16" s="244">
        <f>IF((D16+J16+P16+V16+AB16+AH16+AN16+AT16)*14=0,"",(D16+J16+P16+V16+AB16+AH16+AN16+AT16)*14)</f>
        <v>42</v>
      </c>
      <c r="BB16" s="250">
        <f>IF(F16+L16+R16+X16+AD16+AJ16+AP16+AV16=0,"",F16+L16+R16+X16+AD16+AJ16+AP16+AV16)</f>
        <v>1</v>
      </c>
      <c r="BC16" s="244">
        <f>IF((L16+F16+R16+X16+AD16+AJ16+AP16+AV16)*14=0,"",(L16+F16+R16+X16+AD16+AJ16+AP16+AV16)*14)</f>
        <v>14</v>
      </c>
      <c r="BD16" s="250">
        <f>IF(N16+H16+T16+Z16+AF16+AL16+AR16+AX16=0,"",N16+H16+T16+Z16+AF16+AL16+AR16+AX16)</f>
        <v>4</v>
      </c>
      <c r="BE16" s="371">
        <f>IF(D16+F16+L16+J16+P16+R16+V16+X16+AB16+AD16+AH16+AJ16+AN16+AP16+AT16+AV16=0,"",D16+F16+L16+J16+P16+R16+V16+X16+AB16+AD16+AH16+AJ16+AN16+AP16+AT16+AV16)</f>
        <v>4</v>
      </c>
      <c r="BF16" s="430" t="s">
        <v>265</v>
      </c>
      <c r="BG16" s="186" t="s">
        <v>324</v>
      </c>
    </row>
    <row r="17" spans="1:59" ht="15.75" customHeight="1">
      <c r="A17" s="382" t="s">
        <v>369</v>
      </c>
      <c r="B17" s="383" t="s">
        <v>15</v>
      </c>
      <c r="C17" s="384" t="s">
        <v>129</v>
      </c>
      <c r="D17" s="243"/>
      <c r="E17" s="244" t="str">
        <f>IF(D17*14=0,"",D17*14)</f>
        <v/>
      </c>
      <c r="F17" s="243"/>
      <c r="G17" s="244" t="str">
        <f>IF(F17*14=0,"",F17*14)</f>
        <v/>
      </c>
      <c r="H17" s="243"/>
      <c r="I17" s="245"/>
      <c r="J17" s="388"/>
      <c r="K17" s="244" t="str">
        <f>IF(J17*14=0,"",J17*14)</f>
        <v/>
      </c>
      <c r="L17" s="247"/>
      <c r="M17" s="244" t="str">
        <f>IF(L17*14=0,"",L17*14)</f>
        <v/>
      </c>
      <c r="N17" s="247"/>
      <c r="O17" s="248"/>
      <c r="P17" s="247"/>
      <c r="Q17" s="244" t="str">
        <f>IF(P17*14=0,"",P17*14)</f>
        <v/>
      </c>
      <c r="R17" s="247"/>
      <c r="S17" s="244" t="str">
        <f>IF(R17*14=0,"",R17*14)</f>
        <v/>
      </c>
      <c r="T17" s="247"/>
      <c r="U17" s="249"/>
      <c r="V17" s="388"/>
      <c r="W17" s="244" t="str">
        <f>IF(V17*14=0,"",V17*14)</f>
        <v/>
      </c>
      <c r="X17" s="247"/>
      <c r="Y17" s="244" t="str">
        <f>IF(X17*14=0,"",X17*14)</f>
        <v/>
      </c>
      <c r="Z17" s="247"/>
      <c r="AA17" s="248"/>
      <c r="AB17" s="388">
        <v>3</v>
      </c>
      <c r="AC17" s="244">
        <f>IF(AB17*14=0,"",AB17*14)</f>
        <v>42</v>
      </c>
      <c r="AD17" s="247">
        <v>2</v>
      </c>
      <c r="AE17" s="244">
        <f>IF(AD17*14=0,"",AD17*14)</f>
        <v>28</v>
      </c>
      <c r="AF17" s="247">
        <v>6</v>
      </c>
      <c r="AG17" s="248" t="s">
        <v>15</v>
      </c>
      <c r="AH17" s="388"/>
      <c r="AI17" s="244" t="str">
        <f>IF(AH17*14=0,"",AH17*14)</f>
        <v/>
      </c>
      <c r="AJ17" s="247"/>
      <c r="AK17" s="244" t="str">
        <f>IF(AJ17*14=0,"",AJ17*14)</f>
        <v/>
      </c>
      <c r="AL17" s="247"/>
      <c r="AM17" s="248"/>
      <c r="AN17" s="388"/>
      <c r="AO17" s="244" t="str">
        <f>IF(AN17*14=0,"",AN17*14)</f>
        <v/>
      </c>
      <c r="AP17" s="247"/>
      <c r="AQ17" s="244" t="str">
        <f>IF(AP17*14=0,"",AP17*14)</f>
        <v/>
      </c>
      <c r="AR17" s="247"/>
      <c r="AS17" s="248"/>
      <c r="AT17" s="247"/>
      <c r="AU17" s="244" t="str">
        <f>IF(AT17*14=0,"",AT17*14)</f>
        <v/>
      </c>
      <c r="AV17" s="247"/>
      <c r="AW17" s="244" t="str">
        <f>IF(AV17*14=0,"",AV17*14)</f>
        <v/>
      </c>
      <c r="AX17" s="247"/>
      <c r="AY17" s="247"/>
      <c r="AZ17" s="434">
        <f>IF(D17+J17+P17+V17+AB17+AH17+AN17+AT17=0,"",D17+J17+P17+V17+AB17+AH17+AN17+AT17)</f>
        <v>3</v>
      </c>
      <c r="BA17" s="244">
        <f>IF((D17+J17+P17+V17+AB17+AH17+AN17+AT17)*14=0,"",(D17+J17+P17+V17+AB17+AH17+AN17+AT17)*14)</f>
        <v>42</v>
      </c>
      <c r="BB17" s="250">
        <f>IF(F17+L17+R17+X17+AD17+AJ17+AP17+AV17=0,"",F17+L17+R17+X17+AD17+AJ17+AP17+AV17)</f>
        <v>2</v>
      </c>
      <c r="BC17" s="244">
        <f>IF((L17+F17+R17+X17+AD17+AJ17+AP17+AV17)*14=0,"",(L17+F17+R17+X17+AD17+AJ17+AP17+AV17)*14)</f>
        <v>28</v>
      </c>
      <c r="BD17" s="250">
        <f>IF(N17+H17+T17+Z17+AF17+AL17+AR17+AX17=0,"",N17+H17+T17+Z17+AF17+AL17+AR17+AX17)</f>
        <v>6</v>
      </c>
      <c r="BE17" s="371">
        <f>IF(D17+F17+L17+J17+P17+R17+V17+X17+AB17+AD17+AH17+AJ17+AN17+AP17+AT17+AV17=0,"",D17+F17+L17+J17+P17+R17+V17+X17+AB17+AD17+AH17+AJ17+AN17+AP17+AT17+AV17)</f>
        <v>5</v>
      </c>
      <c r="BF17" s="430" t="s">
        <v>265</v>
      </c>
      <c r="BG17" s="186" t="s">
        <v>300</v>
      </c>
    </row>
    <row r="18" spans="1:59" ht="15.75" customHeight="1">
      <c r="A18" s="382" t="s">
        <v>400</v>
      </c>
      <c r="B18" s="435" t="s">
        <v>31</v>
      </c>
      <c r="C18" s="436" t="s">
        <v>147</v>
      </c>
      <c r="D18" s="243"/>
      <c r="E18" s="244" t="str">
        <f t="shared" ref="E18:E19" si="42">IF(D18*14=0,"",D18*14)</f>
        <v/>
      </c>
      <c r="F18" s="243"/>
      <c r="G18" s="244" t="str">
        <f t="shared" ref="G18:G19" si="43">IF(F18*14=0,"",F18*14)</f>
        <v/>
      </c>
      <c r="H18" s="243"/>
      <c r="I18" s="245"/>
      <c r="J18" s="388"/>
      <c r="K18" s="244" t="str">
        <f t="shared" ref="K18:K19" si="44">IF(J18*14=0,"",J18*14)</f>
        <v/>
      </c>
      <c r="L18" s="247"/>
      <c r="M18" s="244" t="str">
        <f t="shared" ref="M18:M19" si="45">IF(L18*14=0,"",L18*14)</f>
        <v/>
      </c>
      <c r="N18" s="247"/>
      <c r="O18" s="248"/>
      <c r="P18" s="247"/>
      <c r="Q18" s="244" t="str">
        <f t="shared" ref="Q18:Q19" si="46">IF(P18*14=0,"",P18*14)</f>
        <v/>
      </c>
      <c r="R18" s="247"/>
      <c r="S18" s="244" t="str">
        <f t="shared" ref="S18:S19" si="47">IF(R18*14=0,"",R18*14)</f>
        <v/>
      </c>
      <c r="T18" s="247"/>
      <c r="U18" s="249"/>
      <c r="V18" s="388"/>
      <c r="W18" s="244" t="str">
        <f t="shared" ref="W18:W19" si="48">IF(V18*14=0,"",V18*14)</f>
        <v/>
      </c>
      <c r="X18" s="247"/>
      <c r="Y18" s="244" t="str">
        <f t="shared" ref="Y18:Y19" si="49">IF(X18*14=0,"",X18*14)</f>
        <v/>
      </c>
      <c r="Z18" s="263"/>
      <c r="AA18" s="248"/>
      <c r="AB18" s="247">
        <v>2</v>
      </c>
      <c r="AC18" s="244">
        <f t="shared" ref="AC18:AC19" si="50">IF(AB18*14=0,"",AB18*14)</f>
        <v>28</v>
      </c>
      <c r="AD18" s="247">
        <v>1</v>
      </c>
      <c r="AE18" s="244">
        <f t="shared" ref="AE18:AE19" si="51">IF(AD18*14=0,"",AD18*14)</f>
        <v>14</v>
      </c>
      <c r="AF18" s="247">
        <v>4</v>
      </c>
      <c r="AG18" s="245" t="s">
        <v>117</v>
      </c>
      <c r="AH18" s="388"/>
      <c r="AI18" s="244" t="str">
        <f t="shared" ref="AI18:AI19" si="52">IF(AH18*14=0,"",AH18*14)</f>
        <v/>
      </c>
      <c r="AJ18" s="247"/>
      <c r="AK18" s="244" t="str">
        <f t="shared" ref="AK18:AK19" si="53">IF(AJ18*14=0,"",AJ18*14)</f>
        <v/>
      </c>
      <c r="AL18" s="247"/>
      <c r="AM18" s="248"/>
      <c r="AN18" s="388"/>
      <c r="AO18" s="244" t="str">
        <f t="shared" ref="AO18:AO19" si="54">IF(AN18*14=0,"",AN18*14)</f>
        <v/>
      </c>
      <c r="AP18" s="247"/>
      <c r="AQ18" s="244" t="str">
        <f t="shared" ref="AQ18:AQ19" si="55">IF(AP18*14=0,"",AP18*14)</f>
        <v/>
      </c>
      <c r="AR18" s="247"/>
      <c r="AS18" s="248"/>
      <c r="AT18" s="247"/>
      <c r="AU18" s="244" t="str">
        <f t="shared" ref="AU18:AU19" si="56">IF(AT18*14=0,"",AT18*14)</f>
        <v/>
      </c>
      <c r="AV18" s="247"/>
      <c r="AW18" s="244" t="str">
        <f t="shared" ref="AW18:AW19" si="57">IF(AV18*14=0,"",AV18*14)</f>
        <v/>
      </c>
      <c r="AX18" s="247"/>
      <c r="AY18" s="247"/>
      <c r="AZ18" s="434">
        <f t="shared" ref="AZ18:AZ19" si="58">IF(D18+J18+P18+V18+AB18+AH18+AN18+AT18=0,"",D18+J18+P18+V18+AB18+AH18+AN18+AT18)</f>
        <v>2</v>
      </c>
      <c r="BA18" s="244">
        <f t="shared" ref="BA18:BA19" si="59">IF((D18+J18+P18+V18+AB18+AH18+AN18+AT18)*14=0,"",(D18+J18+P18+V18+AB18+AH18+AN18+AT18)*14)</f>
        <v>28</v>
      </c>
      <c r="BB18" s="250">
        <f t="shared" ref="BB18:BB19" si="60">IF(F18+L18+R18+X18+AD18+AJ18+AP18+AV18=0,"",F18+L18+R18+X18+AD18+AJ18+AP18+AV18)</f>
        <v>1</v>
      </c>
      <c r="BC18" s="244">
        <f t="shared" ref="BC18:BC19" si="61">IF((L18+F18+R18+X18+AD18+AJ18+AP18+AV18)*14=0,"",(L18+F18+R18+X18+AD18+AJ18+AP18+AV18)*14)</f>
        <v>14</v>
      </c>
      <c r="BD18" s="250">
        <f t="shared" si="20"/>
        <v>4</v>
      </c>
      <c r="BE18" s="371">
        <f t="shared" ref="BE18:BE19" si="62">IF(D18+F18+L18+J18+P18+R18+V18+X18+AB18+AD18+AH18+AJ18+AN18+AP18+AT18+AV18=0,"",D18+F18+L18+J18+P18+R18+V18+X18+AB18+AD18+AH18+AJ18+AN18+AP18+AT18+AV18)</f>
        <v>3</v>
      </c>
      <c r="BF18" s="430" t="s">
        <v>265</v>
      </c>
      <c r="BG18" s="186" t="s">
        <v>420</v>
      </c>
    </row>
    <row r="19" spans="1:59" ht="15.75" customHeight="1">
      <c r="A19" s="382" t="s">
        <v>401</v>
      </c>
      <c r="B19" s="435" t="s">
        <v>31</v>
      </c>
      <c r="C19" s="437" t="s">
        <v>485</v>
      </c>
      <c r="D19" s="243"/>
      <c r="E19" s="244" t="str">
        <f t="shared" si="42"/>
        <v/>
      </c>
      <c r="F19" s="243"/>
      <c r="G19" s="244" t="str">
        <f t="shared" si="43"/>
        <v/>
      </c>
      <c r="H19" s="243"/>
      <c r="I19" s="245"/>
      <c r="J19" s="388"/>
      <c r="K19" s="244" t="str">
        <f t="shared" si="44"/>
        <v/>
      </c>
      <c r="L19" s="247"/>
      <c r="M19" s="244" t="str">
        <f t="shared" si="45"/>
        <v/>
      </c>
      <c r="N19" s="247"/>
      <c r="O19" s="248"/>
      <c r="P19" s="247"/>
      <c r="Q19" s="244" t="str">
        <f t="shared" si="46"/>
        <v/>
      </c>
      <c r="R19" s="247"/>
      <c r="S19" s="244" t="str">
        <f t="shared" si="47"/>
        <v/>
      </c>
      <c r="T19" s="247"/>
      <c r="U19" s="249"/>
      <c r="V19" s="388"/>
      <c r="W19" s="244" t="str">
        <f t="shared" si="48"/>
        <v/>
      </c>
      <c r="X19" s="247"/>
      <c r="Y19" s="244" t="str">
        <f t="shared" si="49"/>
        <v/>
      </c>
      <c r="Z19" s="247"/>
      <c r="AA19" s="248"/>
      <c r="AB19" s="247">
        <v>2</v>
      </c>
      <c r="AC19" s="244">
        <f t="shared" si="50"/>
        <v>28</v>
      </c>
      <c r="AD19" s="247">
        <v>1</v>
      </c>
      <c r="AE19" s="244">
        <f t="shared" si="51"/>
        <v>14</v>
      </c>
      <c r="AF19" s="247">
        <v>4</v>
      </c>
      <c r="AG19" s="245" t="s">
        <v>117</v>
      </c>
      <c r="AH19" s="388"/>
      <c r="AI19" s="244" t="str">
        <f t="shared" si="52"/>
        <v/>
      </c>
      <c r="AJ19" s="247"/>
      <c r="AK19" s="244" t="str">
        <f t="shared" si="53"/>
        <v/>
      </c>
      <c r="AL19" s="247"/>
      <c r="AM19" s="248"/>
      <c r="AN19" s="388"/>
      <c r="AO19" s="244" t="str">
        <f t="shared" si="54"/>
        <v/>
      </c>
      <c r="AP19" s="247"/>
      <c r="AQ19" s="244" t="str">
        <f t="shared" si="55"/>
        <v/>
      </c>
      <c r="AR19" s="247"/>
      <c r="AS19" s="248"/>
      <c r="AT19" s="247"/>
      <c r="AU19" s="244" t="str">
        <f t="shared" si="56"/>
        <v/>
      </c>
      <c r="AV19" s="247"/>
      <c r="AW19" s="244" t="str">
        <f t="shared" si="57"/>
        <v/>
      </c>
      <c r="AX19" s="247"/>
      <c r="AY19" s="247"/>
      <c r="AZ19" s="434">
        <f t="shared" si="58"/>
        <v>2</v>
      </c>
      <c r="BA19" s="244">
        <f t="shared" si="59"/>
        <v>28</v>
      </c>
      <c r="BB19" s="250">
        <f t="shared" si="60"/>
        <v>1</v>
      </c>
      <c r="BC19" s="244">
        <f t="shared" si="61"/>
        <v>14</v>
      </c>
      <c r="BD19" s="250">
        <f t="shared" si="20"/>
        <v>4</v>
      </c>
      <c r="BE19" s="371">
        <f t="shared" si="62"/>
        <v>3</v>
      </c>
      <c r="BF19" s="430" t="s">
        <v>265</v>
      </c>
      <c r="BG19" s="186" t="s">
        <v>420</v>
      </c>
    </row>
    <row r="20" spans="1:59" ht="15.75" customHeight="1">
      <c r="A20" s="382" t="s">
        <v>402</v>
      </c>
      <c r="B20" s="435" t="s">
        <v>31</v>
      </c>
      <c r="C20" s="437" t="s">
        <v>148</v>
      </c>
      <c r="D20" s="243"/>
      <c r="E20" s="244" t="str">
        <f t="shared" ref="E20" si="63">IF(D20*14=0,"",D20*14)</f>
        <v/>
      </c>
      <c r="F20" s="243"/>
      <c r="G20" s="244" t="str">
        <f t="shared" ref="G20" si="64">IF(F20*14=0,"",F20*14)</f>
        <v/>
      </c>
      <c r="H20" s="243"/>
      <c r="I20" s="245"/>
      <c r="J20" s="388"/>
      <c r="K20" s="244" t="str">
        <f t="shared" ref="K20" si="65">IF(J20*14=0,"",J20*14)</f>
        <v/>
      </c>
      <c r="L20" s="247"/>
      <c r="M20" s="244" t="str">
        <f t="shared" ref="M20" si="66">IF(L20*14=0,"",L20*14)</f>
        <v/>
      </c>
      <c r="N20" s="247"/>
      <c r="O20" s="248"/>
      <c r="P20" s="247"/>
      <c r="Q20" s="244" t="str">
        <f t="shared" ref="Q20" si="67">IF(P20*14=0,"",P20*14)</f>
        <v/>
      </c>
      <c r="R20" s="247"/>
      <c r="S20" s="244" t="str">
        <f t="shared" ref="S20" si="68">IF(R20*14=0,"",R20*14)</f>
        <v/>
      </c>
      <c r="T20" s="247"/>
      <c r="U20" s="249"/>
      <c r="V20" s="388"/>
      <c r="W20" s="244" t="str">
        <f t="shared" ref="W20" si="69">IF(V20*14=0,"",V20*14)</f>
        <v/>
      </c>
      <c r="X20" s="247"/>
      <c r="Y20" s="244" t="str">
        <f t="shared" ref="Y20" si="70">IF(X20*14=0,"",X20*14)</f>
        <v/>
      </c>
      <c r="Z20" s="247"/>
      <c r="AA20" s="248"/>
      <c r="AB20" s="247">
        <v>2</v>
      </c>
      <c r="AC20" s="244">
        <f t="shared" ref="AC20" si="71">IF(AB20*14=0,"",AB20*14)</f>
        <v>28</v>
      </c>
      <c r="AD20" s="247">
        <v>1</v>
      </c>
      <c r="AE20" s="244">
        <f t="shared" ref="AE20" si="72">IF(AD20*14=0,"",AD20*14)</f>
        <v>14</v>
      </c>
      <c r="AF20" s="247">
        <v>4</v>
      </c>
      <c r="AG20" s="438" t="s">
        <v>117</v>
      </c>
      <c r="AH20" s="388"/>
      <c r="AI20" s="244" t="str">
        <f t="shared" ref="AI20" si="73">IF(AH20*14=0,"",AH20*14)</f>
        <v/>
      </c>
      <c r="AJ20" s="247"/>
      <c r="AK20" s="244" t="str">
        <f t="shared" ref="AK20" si="74">IF(AJ20*14=0,"",AJ20*14)</f>
        <v/>
      </c>
      <c r="AL20" s="247"/>
      <c r="AM20" s="248"/>
      <c r="AN20" s="388"/>
      <c r="AO20" s="244" t="str">
        <f t="shared" ref="AO20" si="75">IF(AN20*14=0,"",AN20*14)</f>
        <v/>
      </c>
      <c r="AP20" s="247"/>
      <c r="AQ20" s="244" t="str">
        <f t="shared" ref="AQ20" si="76">IF(AP20*14=0,"",AP20*14)</f>
        <v/>
      </c>
      <c r="AR20" s="247"/>
      <c r="AS20" s="248"/>
      <c r="AT20" s="247"/>
      <c r="AU20" s="244" t="str">
        <f t="shared" ref="AU20" si="77">IF(AT20*14=0,"",AT20*14)</f>
        <v/>
      </c>
      <c r="AV20" s="247"/>
      <c r="AW20" s="244" t="str">
        <f t="shared" ref="AW20" si="78">IF(AV20*14=0,"",AV20*14)</f>
        <v/>
      </c>
      <c r="AX20" s="247"/>
      <c r="AY20" s="247"/>
      <c r="AZ20" s="434">
        <f t="shared" ref="AZ20" si="79">IF(D20+J20+P20+V20+AB20+AH20+AN20+AT20=0,"",D20+J20+P20+V20+AB20+AH20+AN20+AT20)</f>
        <v>2</v>
      </c>
      <c r="BA20" s="244">
        <f t="shared" ref="BA20" si="80">IF((D20+J20+P20+V20+AB20+AH20+AN20+AT20)*14=0,"",(D20+J20+P20+V20+AB20+AH20+AN20+AT20)*14)</f>
        <v>28</v>
      </c>
      <c r="BB20" s="250">
        <f t="shared" ref="BB20" si="81">IF(F20+L20+R20+X20+AD20+AJ20+AP20+AV20=0,"",F20+L20+R20+X20+AD20+AJ20+AP20+AV20)</f>
        <v>1</v>
      </c>
      <c r="BC20" s="244">
        <f t="shared" ref="BC20" si="82">IF((L20+F20+R20+X20+AD20+AJ20+AP20+AV20)*14=0,"",(L20+F20+R20+X20+AD20+AJ20+AP20+AV20)*14)</f>
        <v>14</v>
      </c>
      <c r="BD20" s="250">
        <f t="shared" ref="BD20" si="83">IF(N20+H20+T20+Z20+AF20+AL20+AR20+AX20=0,"",N20+H20+T20+Z20+AF20+AL20+AR20+AX20)</f>
        <v>4</v>
      </c>
      <c r="BE20" s="371">
        <f t="shared" ref="BE20" si="84">IF(D20+F20+L20+J20+P20+R20+V20+X20+AB20+AD20+AH20+AJ20+AN20+AP20+AT20+AV20=0,"",D20+F20+L20+J20+P20+R20+V20+X20+AB20+AD20+AH20+AJ20+AN20+AP20+AT20+AV20)</f>
        <v>3</v>
      </c>
      <c r="BF20" s="430" t="s">
        <v>265</v>
      </c>
      <c r="BG20" s="186" t="s">
        <v>428</v>
      </c>
    </row>
    <row r="21" spans="1:59" ht="15.75" customHeight="1">
      <c r="A21" s="382"/>
      <c r="B21" s="383" t="s">
        <v>127</v>
      </c>
      <c r="C21" s="384" t="s">
        <v>128</v>
      </c>
      <c r="D21" s="243"/>
      <c r="E21" s="244" t="str">
        <f t="shared" ref="E21:E27" si="85">IF(D21*14=0,"",D21*14)</f>
        <v/>
      </c>
      <c r="F21" s="243"/>
      <c r="G21" s="244" t="str">
        <f t="shared" ref="G21:G27" si="86">IF(F21*14=0,"",F21*14)</f>
        <v/>
      </c>
      <c r="H21" s="243"/>
      <c r="I21" s="245"/>
      <c r="J21" s="388"/>
      <c r="K21" s="244" t="str">
        <f t="shared" ref="K21:K27" si="87">IF(J21*14=0,"",J21*14)</f>
        <v/>
      </c>
      <c r="L21" s="247"/>
      <c r="M21" s="244" t="str">
        <f t="shared" ref="M21:M27" si="88">IF(L21*14=0,"",L21*14)</f>
        <v/>
      </c>
      <c r="N21" s="247"/>
      <c r="O21" s="248"/>
      <c r="P21" s="247"/>
      <c r="Q21" s="244" t="str">
        <f t="shared" ref="Q21:Q27" si="89">IF(P21*14=0,"",P21*14)</f>
        <v/>
      </c>
      <c r="R21" s="247"/>
      <c r="S21" s="244" t="str">
        <f t="shared" ref="S21:S27" si="90">IF(R21*14=0,"",R21*14)</f>
        <v/>
      </c>
      <c r="T21" s="247"/>
      <c r="U21" s="249"/>
      <c r="V21" s="388"/>
      <c r="W21" s="244" t="str">
        <f t="shared" ref="W21:W27" si="91">IF(V21*14=0,"",V21*14)</f>
        <v/>
      </c>
      <c r="X21" s="247"/>
      <c r="Y21" s="244" t="str">
        <f t="shared" ref="Y21:Y27" si="92">IF(X21*14=0,"",X21*14)</f>
        <v/>
      </c>
      <c r="Z21" s="247"/>
      <c r="AA21" s="248"/>
      <c r="AB21" s="247">
        <v>1</v>
      </c>
      <c r="AC21" s="244">
        <f t="shared" ref="AC21:AC27" si="93">IF(AB21*14=0,"",AB21*14)</f>
        <v>14</v>
      </c>
      <c r="AD21" s="247">
        <v>1</v>
      </c>
      <c r="AE21" s="244">
        <f t="shared" ref="AE21:AE27" si="94">IF(AD21*14=0,"",AD21*14)</f>
        <v>14</v>
      </c>
      <c r="AF21" s="247">
        <v>3</v>
      </c>
      <c r="AG21" s="438" t="s">
        <v>117</v>
      </c>
      <c r="AH21" s="388"/>
      <c r="AI21" s="244" t="str">
        <f t="shared" ref="AI21:AI28" si="95">IF(AH21*14=0,"",AH21*14)</f>
        <v/>
      </c>
      <c r="AJ21" s="247"/>
      <c r="AK21" s="244" t="str">
        <f t="shared" ref="AK21:AK28" si="96">IF(AJ21*14=0,"",AJ21*14)</f>
        <v/>
      </c>
      <c r="AL21" s="247"/>
      <c r="AM21" s="248"/>
      <c r="AN21" s="388"/>
      <c r="AO21" s="244" t="str">
        <f t="shared" ref="AO21:AO27" si="97">IF(AN21*14=0,"",AN21*14)</f>
        <v/>
      </c>
      <c r="AP21" s="247"/>
      <c r="AQ21" s="244" t="str">
        <f t="shared" ref="AQ21:AQ27" si="98">IF(AP21*14=0,"",AP21*14)</f>
        <v/>
      </c>
      <c r="AR21" s="247"/>
      <c r="AS21" s="248"/>
      <c r="AT21" s="247"/>
      <c r="AU21" s="244" t="str">
        <f t="shared" ref="AU21:AU27" si="99">IF(AT21*14=0,"",AT21*14)</f>
        <v/>
      </c>
      <c r="AV21" s="247"/>
      <c r="AW21" s="244" t="str">
        <f t="shared" ref="AW21:AW27" si="100">IF(AV21*14=0,"",AV21*14)</f>
        <v/>
      </c>
      <c r="AX21" s="247"/>
      <c r="AY21" s="247"/>
      <c r="AZ21" s="434">
        <f t="shared" ref="AZ21:AZ27" si="101">IF(D21+J21+P21+V21+AB21+AH21+AN21+AT21=0,"",D21+J21+P21+V21+AB21+AH21+AN21+AT21)</f>
        <v>1</v>
      </c>
      <c r="BA21" s="244">
        <f t="shared" ref="BA21:BA27" si="102">IF((D21+J21+P21+V21+AB21+AH21+AN21+AT21)*14=0,"",(D21+J21+P21+V21+AB21+AH21+AN21+AT21)*14)</f>
        <v>14</v>
      </c>
      <c r="BB21" s="250">
        <f t="shared" ref="BB21:BB27" si="103">IF(F21+L21+R21+X21+AD21+AJ21+AP21+AV21=0,"",F21+L21+R21+X21+AD21+AJ21+AP21+AV21)</f>
        <v>1</v>
      </c>
      <c r="BC21" s="244">
        <f t="shared" ref="BC21:BC27" si="104">IF((L21+F21+R21+X21+AD21+AJ21+AP21+AV21)*14=0,"",(L21+F21+R21+X21+AD21+AJ21+AP21+AV21)*14)</f>
        <v>14</v>
      </c>
      <c r="BD21" s="250">
        <f t="shared" si="20"/>
        <v>3</v>
      </c>
      <c r="BE21" s="371">
        <f t="shared" ref="BE21:BE27" si="105">IF(D21+F21+L21+J21+P21+R21+V21+X21+AB21+AD21+AH21+AJ21+AN21+AP21+AT21+AV21=0,"",D21+F21+L21+J21+P21+R21+V21+X21+AB21+AD21+AH21+AJ21+AN21+AP21+AT21+AV21)</f>
        <v>2</v>
      </c>
      <c r="BF21" s="430"/>
      <c r="BG21" s="186"/>
    </row>
    <row r="22" spans="1:59" ht="15.75" customHeight="1">
      <c r="A22" s="382" t="s">
        <v>371</v>
      </c>
      <c r="B22" s="383" t="s">
        <v>15</v>
      </c>
      <c r="C22" s="384" t="s">
        <v>125</v>
      </c>
      <c r="D22" s="243"/>
      <c r="E22" s="244" t="str">
        <f t="shared" si="85"/>
        <v/>
      </c>
      <c r="F22" s="243"/>
      <c r="G22" s="244" t="str">
        <f t="shared" si="86"/>
        <v/>
      </c>
      <c r="H22" s="243"/>
      <c r="I22" s="245"/>
      <c r="J22" s="388"/>
      <c r="K22" s="244" t="str">
        <f t="shared" si="87"/>
        <v/>
      </c>
      <c r="L22" s="247"/>
      <c r="M22" s="244" t="str">
        <f t="shared" si="88"/>
        <v/>
      </c>
      <c r="N22" s="247"/>
      <c r="O22" s="248"/>
      <c r="P22" s="247"/>
      <c r="Q22" s="244" t="str">
        <f t="shared" si="89"/>
        <v/>
      </c>
      <c r="R22" s="247"/>
      <c r="S22" s="244" t="str">
        <f t="shared" si="90"/>
        <v/>
      </c>
      <c r="T22" s="247"/>
      <c r="U22" s="249"/>
      <c r="V22" s="388"/>
      <c r="W22" s="244" t="str">
        <f t="shared" si="91"/>
        <v/>
      </c>
      <c r="X22" s="247"/>
      <c r="Y22" s="244" t="str">
        <f t="shared" si="92"/>
        <v/>
      </c>
      <c r="Z22" s="247"/>
      <c r="AA22" s="248"/>
      <c r="AB22" s="388"/>
      <c r="AC22" s="244" t="str">
        <f t="shared" si="93"/>
        <v/>
      </c>
      <c r="AD22" s="247"/>
      <c r="AE22" s="244" t="str">
        <f t="shared" si="94"/>
        <v/>
      </c>
      <c r="AF22" s="247"/>
      <c r="AG22" s="249"/>
      <c r="AH22" s="388">
        <v>2</v>
      </c>
      <c r="AI22" s="244">
        <f t="shared" si="95"/>
        <v>28</v>
      </c>
      <c r="AJ22" s="247">
        <v>1</v>
      </c>
      <c r="AK22" s="244">
        <f t="shared" si="96"/>
        <v>14</v>
      </c>
      <c r="AL22" s="247">
        <v>3</v>
      </c>
      <c r="AM22" s="248" t="s">
        <v>15</v>
      </c>
      <c r="AN22" s="388"/>
      <c r="AO22" s="244" t="str">
        <f t="shared" si="97"/>
        <v/>
      </c>
      <c r="AP22" s="247"/>
      <c r="AQ22" s="244" t="str">
        <f t="shared" si="98"/>
        <v/>
      </c>
      <c r="AR22" s="247"/>
      <c r="AS22" s="248"/>
      <c r="AT22" s="247"/>
      <c r="AU22" s="244" t="str">
        <f t="shared" si="99"/>
        <v/>
      </c>
      <c r="AV22" s="247"/>
      <c r="AW22" s="244" t="str">
        <f t="shared" si="100"/>
        <v/>
      </c>
      <c r="AX22" s="247"/>
      <c r="AY22" s="247"/>
      <c r="AZ22" s="434">
        <f t="shared" si="101"/>
        <v>2</v>
      </c>
      <c r="BA22" s="244">
        <f t="shared" si="102"/>
        <v>28</v>
      </c>
      <c r="BB22" s="250">
        <f t="shared" si="103"/>
        <v>1</v>
      </c>
      <c r="BC22" s="244">
        <f t="shared" si="104"/>
        <v>14</v>
      </c>
      <c r="BD22" s="250">
        <f t="shared" ref="BD22:BD27" si="106">IF(N22+H22+T22+Z22+AF22+AL22+AR22+AX22=0,"",N22+H22+T22+Z22+AF22+AL22+AR22+AX22)</f>
        <v>3</v>
      </c>
      <c r="BE22" s="371">
        <f t="shared" si="105"/>
        <v>3</v>
      </c>
      <c r="BF22" s="430" t="s">
        <v>265</v>
      </c>
      <c r="BG22" s="186" t="s">
        <v>428</v>
      </c>
    </row>
    <row r="23" spans="1:59" ht="15.75" customHeight="1">
      <c r="A23" s="382" t="s">
        <v>372</v>
      </c>
      <c r="B23" s="383" t="s">
        <v>15</v>
      </c>
      <c r="C23" s="384" t="s">
        <v>123</v>
      </c>
      <c r="D23" s="243"/>
      <c r="E23" s="244" t="str">
        <f t="shared" si="85"/>
        <v/>
      </c>
      <c r="F23" s="243"/>
      <c r="G23" s="244" t="str">
        <f t="shared" si="86"/>
        <v/>
      </c>
      <c r="H23" s="243"/>
      <c r="I23" s="245"/>
      <c r="J23" s="388"/>
      <c r="K23" s="244" t="str">
        <f t="shared" si="87"/>
        <v/>
      </c>
      <c r="L23" s="247"/>
      <c r="M23" s="244" t="str">
        <f t="shared" si="88"/>
        <v/>
      </c>
      <c r="N23" s="247"/>
      <c r="O23" s="248"/>
      <c r="P23" s="247"/>
      <c r="Q23" s="244" t="str">
        <f t="shared" si="89"/>
        <v/>
      </c>
      <c r="R23" s="247"/>
      <c r="S23" s="244" t="str">
        <f t="shared" si="90"/>
        <v/>
      </c>
      <c r="T23" s="247"/>
      <c r="U23" s="249"/>
      <c r="V23" s="388"/>
      <c r="W23" s="244" t="str">
        <f t="shared" si="91"/>
        <v/>
      </c>
      <c r="X23" s="247"/>
      <c r="Y23" s="244" t="str">
        <f t="shared" si="92"/>
        <v/>
      </c>
      <c r="Z23" s="263"/>
      <c r="AA23" s="264"/>
      <c r="AB23" s="247"/>
      <c r="AC23" s="244" t="str">
        <f t="shared" si="93"/>
        <v/>
      </c>
      <c r="AD23" s="247"/>
      <c r="AE23" s="244" t="str">
        <f t="shared" si="94"/>
        <v/>
      </c>
      <c r="AF23" s="247"/>
      <c r="AG23" s="249"/>
      <c r="AH23" s="388">
        <v>1</v>
      </c>
      <c r="AI23" s="244">
        <f t="shared" si="95"/>
        <v>14</v>
      </c>
      <c r="AJ23" s="247">
        <v>1</v>
      </c>
      <c r="AK23" s="244">
        <f t="shared" si="96"/>
        <v>14</v>
      </c>
      <c r="AL23" s="247">
        <v>2</v>
      </c>
      <c r="AM23" s="248" t="s">
        <v>70</v>
      </c>
      <c r="AN23" s="388"/>
      <c r="AO23" s="244" t="str">
        <f t="shared" si="97"/>
        <v/>
      </c>
      <c r="AP23" s="247"/>
      <c r="AQ23" s="244" t="str">
        <f t="shared" si="98"/>
        <v/>
      </c>
      <c r="AR23" s="247"/>
      <c r="AS23" s="248"/>
      <c r="AT23" s="247"/>
      <c r="AU23" s="244" t="str">
        <f t="shared" si="99"/>
        <v/>
      </c>
      <c r="AV23" s="247"/>
      <c r="AW23" s="244" t="str">
        <f t="shared" si="100"/>
        <v/>
      </c>
      <c r="AX23" s="247"/>
      <c r="AY23" s="247"/>
      <c r="AZ23" s="434">
        <f t="shared" si="101"/>
        <v>1</v>
      </c>
      <c r="BA23" s="244">
        <f t="shared" si="102"/>
        <v>14</v>
      </c>
      <c r="BB23" s="250">
        <f t="shared" si="103"/>
        <v>1</v>
      </c>
      <c r="BC23" s="244">
        <f t="shared" si="104"/>
        <v>14</v>
      </c>
      <c r="BD23" s="250">
        <f t="shared" si="106"/>
        <v>2</v>
      </c>
      <c r="BE23" s="371">
        <f t="shared" si="105"/>
        <v>2</v>
      </c>
      <c r="BF23" s="430" t="s">
        <v>265</v>
      </c>
      <c r="BG23" s="186" t="s">
        <v>328</v>
      </c>
    </row>
    <row r="24" spans="1:59" ht="15.75" customHeight="1">
      <c r="A24" s="382" t="s">
        <v>373</v>
      </c>
      <c r="B24" s="383" t="s">
        <v>15</v>
      </c>
      <c r="C24" s="384" t="s">
        <v>124</v>
      </c>
      <c r="D24" s="243"/>
      <c r="E24" s="244" t="str">
        <f t="shared" si="85"/>
        <v/>
      </c>
      <c r="F24" s="243"/>
      <c r="G24" s="244" t="str">
        <f t="shared" si="86"/>
        <v/>
      </c>
      <c r="H24" s="243"/>
      <c r="I24" s="245"/>
      <c r="J24" s="388"/>
      <c r="K24" s="244" t="str">
        <f t="shared" si="87"/>
        <v/>
      </c>
      <c r="L24" s="247"/>
      <c r="M24" s="244" t="str">
        <f t="shared" si="88"/>
        <v/>
      </c>
      <c r="N24" s="247"/>
      <c r="O24" s="248"/>
      <c r="P24" s="247"/>
      <c r="Q24" s="244" t="str">
        <f t="shared" si="89"/>
        <v/>
      </c>
      <c r="R24" s="247"/>
      <c r="S24" s="244" t="str">
        <f t="shared" si="90"/>
        <v/>
      </c>
      <c r="T24" s="247"/>
      <c r="U24" s="249"/>
      <c r="V24" s="388"/>
      <c r="W24" s="244" t="str">
        <f t="shared" si="91"/>
        <v/>
      </c>
      <c r="X24" s="247"/>
      <c r="Y24" s="244" t="str">
        <f t="shared" si="92"/>
        <v/>
      </c>
      <c r="Z24" s="247"/>
      <c r="AA24" s="248"/>
      <c r="AB24" s="247"/>
      <c r="AC24" s="244" t="str">
        <f t="shared" si="93"/>
        <v/>
      </c>
      <c r="AD24" s="247"/>
      <c r="AE24" s="244" t="str">
        <f t="shared" si="94"/>
        <v/>
      </c>
      <c r="AF24" s="247"/>
      <c r="AG24" s="249"/>
      <c r="AH24" s="388">
        <v>1</v>
      </c>
      <c r="AI24" s="244">
        <f t="shared" si="95"/>
        <v>14</v>
      </c>
      <c r="AJ24" s="247">
        <v>2</v>
      </c>
      <c r="AK24" s="244">
        <f t="shared" si="96"/>
        <v>28</v>
      </c>
      <c r="AL24" s="247">
        <v>3</v>
      </c>
      <c r="AM24" s="248" t="s">
        <v>15</v>
      </c>
      <c r="AN24" s="388"/>
      <c r="AO24" s="244" t="str">
        <f t="shared" si="97"/>
        <v/>
      </c>
      <c r="AP24" s="247"/>
      <c r="AQ24" s="244" t="str">
        <f t="shared" si="98"/>
        <v/>
      </c>
      <c r="AR24" s="247"/>
      <c r="AS24" s="248"/>
      <c r="AT24" s="247"/>
      <c r="AU24" s="244" t="str">
        <f t="shared" si="99"/>
        <v/>
      </c>
      <c r="AV24" s="247"/>
      <c r="AW24" s="244" t="str">
        <f t="shared" si="100"/>
        <v/>
      </c>
      <c r="AX24" s="247"/>
      <c r="AY24" s="247"/>
      <c r="AZ24" s="434">
        <f t="shared" si="101"/>
        <v>1</v>
      </c>
      <c r="BA24" s="244">
        <f t="shared" si="102"/>
        <v>14</v>
      </c>
      <c r="BB24" s="250">
        <f t="shared" si="103"/>
        <v>2</v>
      </c>
      <c r="BC24" s="244">
        <f t="shared" si="104"/>
        <v>28</v>
      </c>
      <c r="BD24" s="250">
        <f t="shared" si="106"/>
        <v>3</v>
      </c>
      <c r="BE24" s="371">
        <f t="shared" si="105"/>
        <v>3</v>
      </c>
      <c r="BF24" s="430" t="s">
        <v>265</v>
      </c>
      <c r="BG24" s="186" t="s">
        <v>329</v>
      </c>
    </row>
    <row r="25" spans="1:59" s="77" customFormat="1" ht="15.75" customHeight="1">
      <c r="A25" s="382" t="s">
        <v>374</v>
      </c>
      <c r="B25" s="383" t="s">
        <v>15</v>
      </c>
      <c r="C25" s="384" t="s">
        <v>145</v>
      </c>
      <c r="D25" s="243"/>
      <c r="E25" s="244" t="str">
        <f t="shared" si="85"/>
        <v/>
      </c>
      <c r="F25" s="243"/>
      <c r="G25" s="244" t="str">
        <f t="shared" si="86"/>
        <v/>
      </c>
      <c r="H25" s="243"/>
      <c r="I25" s="245"/>
      <c r="J25" s="388"/>
      <c r="K25" s="244" t="str">
        <f t="shared" si="87"/>
        <v/>
      </c>
      <c r="L25" s="247"/>
      <c r="M25" s="244" t="str">
        <f t="shared" si="88"/>
        <v/>
      </c>
      <c r="N25" s="247"/>
      <c r="O25" s="248"/>
      <c r="P25" s="247"/>
      <c r="Q25" s="244" t="str">
        <f t="shared" si="89"/>
        <v/>
      </c>
      <c r="R25" s="247"/>
      <c r="S25" s="244" t="str">
        <f t="shared" si="90"/>
        <v/>
      </c>
      <c r="T25" s="247"/>
      <c r="U25" s="249"/>
      <c r="V25" s="388"/>
      <c r="W25" s="244" t="str">
        <f t="shared" si="91"/>
        <v/>
      </c>
      <c r="X25" s="247"/>
      <c r="Y25" s="244" t="str">
        <f t="shared" si="92"/>
        <v/>
      </c>
      <c r="Z25" s="263"/>
      <c r="AA25" s="248"/>
      <c r="AB25" s="247"/>
      <c r="AC25" s="244" t="str">
        <f t="shared" si="93"/>
        <v/>
      </c>
      <c r="AD25" s="247"/>
      <c r="AE25" s="244" t="str">
        <f t="shared" si="94"/>
        <v/>
      </c>
      <c r="AF25" s="247"/>
      <c r="AG25" s="249"/>
      <c r="AH25" s="388">
        <v>3</v>
      </c>
      <c r="AI25" s="244">
        <f t="shared" si="95"/>
        <v>42</v>
      </c>
      <c r="AJ25" s="247">
        <v>1</v>
      </c>
      <c r="AK25" s="244">
        <f t="shared" si="96"/>
        <v>14</v>
      </c>
      <c r="AL25" s="247">
        <v>5</v>
      </c>
      <c r="AM25" s="248" t="s">
        <v>70</v>
      </c>
      <c r="AN25" s="388"/>
      <c r="AO25" s="244" t="str">
        <f t="shared" si="97"/>
        <v/>
      </c>
      <c r="AP25" s="247"/>
      <c r="AQ25" s="244" t="str">
        <f t="shared" si="98"/>
        <v/>
      </c>
      <c r="AR25" s="247"/>
      <c r="AS25" s="248"/>
      <c r="AT25" s="247"/>
      <c r="AU25" s="244" t="str">
        <f t="shared" si="99"/>
        <v/>
      </c>
      <c r="AV25" s="247"/>
      <c r="AW25" s="244" t="str">
        <f t="shared" si="100"/>
        <v/>
      </c>
      <c r="AX25" s="247"/>
      <c r="AY25" s="247"/>
      <c r="AZ25" s="434">
        <f t="shared" si="101"/>
        <v>3</v>
      </c>
      <c r="BA25" s="244">
        <f t="shared" si="102"/>
        <v>42</v>
      </c>
      <c r="BB25" s="250">
        <f t="shared" si="103"/>
        <v>1</v>
      </c>
      <c r="BC25" s="244">
        <f t="shared" si="104"/>
        <v>14</v>
      </c>
      <c r="BD25" s="250">
        <f t="shared" si="106"/>
        <v>5</v>
      </c>
      <c r="BE25" s="371">
        <f t="shared" si="105"/>
        <v>4</v>
      </c>
      <c r="BF25" s="430" t="s">
        <v>265</v>
      </c>
      <c r="BG25" s="186" t="s">
        <v>300</v>
      </c>
    </row>
    <row r="26" spans="1:59" ht="15.75" customHeight="1">
      <c r="A26" s="382" t="s">
        <v>375</v>
      </c>
      <c r="B26" s="383" t="s">
        <v>15</v>
      </c>
      <c r="C26" s="384" t="s">
        <v>126</v>
      </c>
      <c r="D26" s="243"/>
      <c r="E26" s="244" t="str">
        <f t="shared" si="85"/>
        <v/>
      </c>
      <c r="F26" s="243"/>
      <c r="G26" s="244" t="str">
        <f t="shared" si="86"/>
        <v/>
      </c>
      <c r="H26" s="243"/>
      <c r="I26" s="245"/>
      <c r="J26" s="388"/>
      <c r="K26" s="244" t="str">
        <f t="shared" si="87"/>
        <v/>
      </c>
      <c r="L26" s="247"/>
      <c r="M26" s="244" t="str">
        <f t="shared" si="88"/>
        <v/>
      </c>
      <c r="N26" s="247"/>
      <c r="O26" s="248"/>
      <c r="P26" s="247"/>
      <c r="Q26" s="244" t="str">
        <f t="shared" si="89"/>
        <v/>
      </c>
      <c r="R26" s="247"/>
      <c r="S26" s="244" t="str">
        <f t="shared" si="90"/>
        <v/>
      </c>
      <c r="T26" s="247"/>
      <c r="U26" s="249"/>
      <c r="V26" s="388"/>
      <c r="W26" s="244" t="str">
        <f t="shared" si="91"/>
        <v/>
      </c>
      <c r="X26" s="247"/>
      <c r="Y26" s="244" t="str">
        <f t="shared" si="92"/>
        <v/>
      </c>
      <c r="Z26" s="247"/>
      <c r="AA26" s="248"/>
      <c r="AB26" s="247"/>
      <c r="AC26" s="244" t="str">
        <f t="shared" si="93"/>
        <v/>
      </c>
      <c r="AD26" s="247"/>
      <c r="AE26" s="244" t="str">
        <f t="shared" si="94"/>
        <v/>
      </c>
      <c r="AF26" s="247"/>
      <c r="AG26" s="249"/>
      <c r="AH26" s="388">
        <v>2</v>
      </c>
      <c r="AI26" s="244">
        <f t="shared" si="95"/>
        <v>28</v>
      </c>
      <c r="AJ26" s="247"/>
      <c r="AK26" s="244" t="str">
        <f t="shared" si="96"/>
        <v/>
      </c>
      <c r="AL26" s="247">
        <v>2</v>
      </c>
      <c r="AM26" s="248" t="s">
        <v>117</v>
      </c>
      <c r="AN26" s="388"/>
      <c r="AO26" s="244" t="str">
        <f t="shared" si="97"/>
        <v/>
      </c>
      <c r="AP26" s="247"/>
      <c r="AQ26" s="244" t="str">
        <f t="shared" si="98"/>
        <v/>
      </c>
      <c r="AR26" s="247"/>
      <c r="AS26" s="248"/>
      <c r="AT26" s="247"/>
      <c r="AU26" s="244" t="str">
        <f t="shared" si="99"/>
        <v/>
      </c>
      <c r="AV26" s="247"/>
      <c r="AW26" s="244" t="str">
        <f t="shared" si="100"/>
        <v/>
      </c>
      <c r="AX26" s="247"/>
      <c r="AY26" s="247"/>
      <c r="AZ26" s="434">
        <f t="shared" si="101"/>
        <v>2</v>
      </c>
      <c r="BA26" s="244">
        <f t="shared" si="102"/>
        <v>28</v>
      </c>
      <c r="BB26" s="250" t="str">
        <f t="shared" si="103"/>
        <v/>
      </c>
      <c r="BC26" s="244" t="str">
        <f t="shared" si="104"/>
        <v/>
      </c>
      <c r="BD26" s="250">
        <f t="shared" si="106"/>
        <v>2</v>
      </c>
      <c r="BE26" s="371">
        <f t="shared" si="105"/>
        <v>2</v>
      </c>
      <c r="BF26" s="430" t="s">
        <v>265</v>
      </c>
      <c r="BG26" s="186" t="s">
        <v>420</v>
      </c>
    </row>
    <row r="27" spans="1:59" ht="15.75" customHeight="1">
      <c r="A27" s="382" t="s">
        <v>403</v>
      </c>
      <c r="B27" s="439" t="s">
        <v>31</v>
      </c>
      <c r="C27" s="384" t="s">
        <v>399</v>
      </c>
      <c r="D27" s="243"/>
      <c r="E27" s="244" t="str">
        <f t="shared" si="85"/>
        <v/>
      </c>
      <c r="F27" s="243"/>
      <c r="G27" s="244" t="str">
        <f t="shared" si="86"/>
        <v/>
      </c>
      <c r="H27" s="243"/>
      <c r="I27" s="245"/>
      <c r="J27" s="388"/>
      <c r="K27" s="244" t="str">
        <f t="shared" si="87"/>
        <v/>
      </c>
      <c r="L27" s="247"/>
      <c r="M27" s="244" t="str">
        <f t="shared" si="88"/>
        <v/>
      </c>
      <c r="N27" s="247"/>
      <c r="O27" s="248"/>
      <c r="P27" s="247"/>
      <c r="Q27" s="244" t="str">
        <f t="shared" si="89"/>
        <v/>
      </c>
      <c r="R27" s="247"/>
      <c r="S27" s="244" t="str">
        <f t="shared" si="90"/>
        <v/>
      </c>
      <c r="T27" s="247"/>
      <c r="U27" s="249"/>
      <c r="V27" s="388"/>
      <c r="W27" s="244" t="str">
        <f t="shared" si="91"/>
        <v/>
      </c>
      <c r="X27" s="247"/>
      <c r="Y27" s="244" t="str">
        <f t="shared" si="92"/>
        <v/>
      </c>
      <c r="Z27" s="247"/>
      <c r="AA27" s="248"/>
      <c r="AB27" s="247"/>
      <c r="AC27" s="244" t="str">
        <f t="shared" si="93"/>
        <v/>
      </c>
      <c r="AD27" s="247"/>
      <c r="AE27" s="244" t="str">
        <f t="shared" si="94"/>
        <v/>
      </c>
      <c r="AF27" s="247"/>
      <c r="AG27" s="438"/>
      <c r="AH27" s="388">
        <v>3</v>
      </c>
      <c r="AI27" s="244">
        <f t="shared" si="95"/>
        <v>42</v>
      </c>
      <c r="AJ27" s="247">
        <v>1</v>
      </c>
      <c r="AK27" s="244">
        <f t="shared" si="96"/>
        <v>14</v>
      </c>
      <c r="AL27" s="247">
        <v>5</v>
      </c>
      <c r="AM27" s="248" t="s">
        <v>70</v>
      </c>
      <c r="AN27" s="388"/>
      <c r="AO27" s="244" t="str">
        <f t="shared" si="97"/>
        <v/>
      </c>
      <c r="AP27" s="247"/>
      <c r="AQ27" s="244" t="str">
        <f t="shared" si="98"/>
        <v/>
      </c>
      <c r="AR27" s="247"/>
      <c r="AS27" s="248"/>
      <c r="AT27" s="247"/>
      <c r="AU27" s="244" t="str">
        <f t="shared" si="99"/>
        <v/>
      </c>
      <c r="AV27" s="247"/>
      <c r="AW27" s="244" t="str">
        <f t="shared" si="100"/>
        <v/>
      </c>
      <c r="AX27" s="247"/>
      <c r="AY27" s="247"/>
      <c r="AZ27" s="434">
        <f t="shared" si="101"/>
        <v>3</v>
      </c>
      <c r="BA27" s="244">
        <f t="shared" si="102"/>
        <v>42</v>
      </c>
      <c r="BB27" s="250">
        <f t="shared" si="103"/>
        <v>1</v>
      </c>
      <c r="BC27" s="244">
        <f t="shared" si="104"/>
        <v>14</v>
      </c>
      <c r="BD27" s="250">
        <f t="shared" si="106"/>
        <v>5</v>
      </c>
      <c r="BE27" s="371">
        <f t="shared" si="105"/>
        <v>4</v>
      </c>
      <c r="BF27" s="430" t="s">
        <v>265</v>
      </c>
      <c r="BG27" s="186" t="s">
        <v>300</v>
      </c>
    </row>
    <row r="28" spans="1:59" ht="15.75" customHeight="1">
      <c r="A28" s="382" t="s">
        <v>404</v>
      </c>
      <c r="B28" s="383" t="s">
        <v>31</v>
      </c>
      <c r="C28" s="384" t="s">
        <v>215</v>
      </c>
      <c r="D28" s="243"/>
      <c r="E28" s="244" t="str">
        <f t="shared" ref="E28" si="107">IF(D28*14=0,"",D28*14)</f>
        <v/>
      </c>
      <c r="F28" s="243"/>
      <c r="G28" s="244" t="str">
        <f t="shared" ref="G28" si="108">IF(F28*14=0,"",F28*14)</f>
        <v/>
      </c>
      <c r="H28" s="243"/>
      <c r="I28" s="245"/>
      <c r="J28" s="388"/>
      <c r="K28" s="244" t="str">
        <f t="shared" ref="K28" si="109">IF(J28*14=0,"",J28*14)</f>
        <v/>
      </c>
      <c r="L28" s="247"/>
      <c r="M28" s="244" t="str">
        <f t="shared" ref="M28" si="110">IF(L28*14=0,"",L28*14)</f>
        <v/>
      </c>
      <c r="N28" s="247"/>
      <c r="O28" s="248"/>
      <c r="P28" s="247"/>
      <c r="Q28" s="244" t="str">
        <f t="shared" ref="Q28" si="111">IF(P28*14=0,"",P28*14)</f>
        <v/>
      </c>
      <c r="R28" s="247"/>
      <c r="S28" s="244" t="str">
        <f t="shared" ref="S28" si="112">IF(R28*14=0,"",R28*14)</f>
        <v/>
      </c>
      <c r="T28" s="247"/>
      <c r="U28" s="249"/>
      <c r="V28" s="388"/>
      <c r="W28" s="244" t="str">
        <f t="shared" ref="W28" si="113">IF(V28*14=0,"",V28*14)</f>
        <v/>
      </c>
      <c r="X28" s="247"/>
      <c r="Y28" s="244" t="str">
        <f t="shared" ref="Y28" si="114">IF(X28*14=0,"",X28*14)</f>
        <v/>
      </c>
      <c r="Z28" s="263"/>
      <c r="AA28" s="355"/>
      <c r="AB28" s="247"/>
      <c r="AC28" s="244" t="str">
        <f t="shared" ref="AC28" si="115">IF(AB28*14=0,"",AB28*14)</f>
        <v/>
      </c>
      <c r="AD28" s="247"/>
      <c r="AE28" s="244" t="str">
        <f t="shared" ref="AE28" si="116">IF(AD28*14=0,"",AD28*14)</f>
        <v/>
      </c>
      <c r="AF28" s="247"/>
      <c r="AG28" s="249"/>
      <c r="AH28" s="388"/>
      <c r="AI28" s="244" t="str">
        <f t="shared" si="95"/>
        <v/>
      </c>
      <c r="AJ28" s="247">
        <v>5</v>
      </c>
      <c r="AK28" s="244">
        <f t="shared" si="96"/>
        <v>70</v>
      </c>
      <c r="AL28" s="247">
        <v>5</v>
      </c>
      <c r="AM28" s="248" t="s">
        <v>164</v>
      </c>
      <c r="AN28" s="388"/>
      <c r="AO28" s="244" t="str">
        <f t="shared" ref="AO28" si="117">IF(AN28*14=0,"",AN28*14)</f>
        <v/>
      </c>
      <c r="AP28" s="247"/>
      <c r="AQ28" s="244" t="str">
        <f t="shared" ref="AQ28" si="118">IF(AP28*14=0,"",AP28*14)</f>
        <v/>
      </c>
      <c r="AR28" s="247"/>
      <c r="AS28" s="248"/>
      <c r="AT28" s="247"/>
      <c r="AU28" s="244" t="str">
        <f t="shared" ref="AU28" si="119">IF(AT28*14=0,"",AT28*14)</f>
        <v/>
      </c>
      <c r="AV28" s="247"/>
      <c r="AW28" s="244" t="str">
        <f t="shared" ref="AW28" si="120">IF(AV28*14=0,"",AV28*14)</f>
        <v/>
      </c>
      <c r="AX28" s="247"/>
      <c r="AY28" s="247"/>
      <c r="AZ28" s="434" t="str">
        <f t="shared" ref="AZ28" si="121">IF(D28+J28+P28+V28+AB28+AH28+AN28+AT28=0,"",D28+J28+P28+V28+AB28+AH28+AN28+AT28)</f>
        <v/>
      </c>
      <c r="BA28" s="244" t="str">
        <f t="shared" ref="BA28" si="122">IF((D28+J28+P28+V28+AB28+AH28+AN28+AT28)*14=0,"",(D28+J28+P28+V28+AB28+AH28+AN28+AT28)*14)</f>
        <v/>
      </c>
      <c r="BB28" s="250">
        <f t="shared" ref="BB28" si="123">IF(F28+L28+R28+X28+AD28+AJ28+AP28+AV28=0,"",F28+L28+R28+X28+AD28+AJ28+AP28+AV28)</f>
        <v>5</v>
      </c>
      <c r="BC28" s="244">
        <f t="shared" ref="BC28" si="124">IF((L28+F28+R28+X28+AD28+AJ28+AP28+AV28)*14=0,"",(L28+F28+R28+X28+AD28+AJ28+AP28+AV28)*14)</f>
        <v>70</v>
      </c>
      <c r="BD28" s="250">
        <f t="shared" ref="BD28" si="125">IF(N28+H28+T28+Z28+AF28+AL28+AR28+AX28=0,"",N28+H28+T28+Z28+AF28+AL28+AR28+AX28)</f>
        <v>5</v>
      </c>
      <c r="BE28" s="371">
        <f t="shared" ref="BE28" si="126">IF(D28+F28+L28+J28+P28+R28+V28+X28+AB28+AD28+AH28+AJ28+AN28+AP28+AT28+AV28=0,"",D28+F28+L28+J28+P28+R28+V28+X28+AB28+AD28+AH28+AJ28+AN28+AP28+AT28+AV28)</f>
        <v>5</v>
      </c>
      <c r="BF28" s="430" t="s">
        <v>265</v>
      </c>
      <c r="BG28" s="186" t="s">
        <v>533</v>
      </c>
    </row>
    <row r="29" spans="1:59">
      <c r="A29" s="382"/>
      <c r="B29" s="383" t="s">
        <v>127</v>
      </c>
      <c r="C29" s="384" t="s">
        <v>131</v>
      </c>
      <c r="D29" s="243"/>
      <c r="E29" s="244" t="str">
        <f>IF(D29*14=0,"",D29*14)</f>
        <v/>
      </c>
      <c r="F29" s="243"/>
      <c r="G29" s="244" t="str">
        <f>IF(F29*14=0,"",F29*14)</f>
        <v/>
      </c>
      <c r="H29" s="243"/>
      <c r="I29" s="245"/>
      <c r="J29" s="388"/>
      <c r="K29" s="244" t="str">
        <f>IF(J29*14=0,"",J29*14)</f>
        <v/>
      </c>
      <c r="L29" s="247"/>
      <c r="M29" s="244" t="str">
        <f>IF(L29*14=0,"",L29*14)</f>
        <v/>
      </c>
      <c r="N29" s="247"/>
      <c r="O29" s="248"/>
      <c r="P29" s="247"/>
      <c r="Q29" s="244" t="str">
        <f>IF(P29*14=0,"",P29*14)</f>
        <v/>
      </c>
      <c r="R29" s="247"/>
      <c r="S29" s="244" t="str">
        <f>IF(R29*14=0,"",R29*14)</f>
        <v/>
      </c>
      <c r="T29" s="247"/>
      <c r="U29" s="249"/>
      <c r="V29" s="388"/>
      <c r="W29" s="244" t="str">
        <f>IF(V29*14=0,"",V29*14)</f>
        <v/>
      </c>
      <c r="X29" s="247"/>
      <c r="Y29" s="244" t="str">
        <f>IF(X29*14=0,"",X29*14)</f>
        <v/>
      </c>
      <c r="Z29" s="247"/>
      <c r="AA29" s="248"/>
      <c r="AB29" s="247"/>
      <c r="AC29" s="244" t="str">
        <f>IF(AB29*14=0,"",AB29*14)</f>
        <v/>
      </c>
      <c r="AD29" s="247"/>
      <c r="AE29" s="244" t="str">
        <f>IF(AD29*14=0,"",AD29*14)</f>
        <v/>
      </c>
      <c r="AF29" s="247"/>
      <c r="AG29" s="249"/>
      <c r="AH29" s="388">
        <v>1</v>
      </c>
      <c r="AI29" s="244">
        <f>IF(AH29*14=0,"",AH29*14)</f>
        <v>14</v>
      </c>
      <c r="AJ29" s="247">
        <v>1</v>
      </c>
      <c r="AK29" s="244">
        <f>IF(AJ29*14=0,"",AJ29*14)</f>
        <v>14</v>
      </c>
      <c r="AL29" s="247">
        <v>3</v>
      </c>
      <c r="AM29" s="248" t="s">
        <v>117</v>
      </c>
      <c r="AN29" s="388"/>
      <c r="AO29" s="244" t="str">
        <f>IF(AN29*14=0,"",AN29*14)</f>
        <v/>
      </c>
      <c r="AP29" s="247"/>
      <c r="AQ29" s="244" t="str">
        <f>IF(AP29*14=0,"",AP29*14)</f>
        <v/>
      </c>
      <c r="AR29" s="247"/>
      <c r="AS29" s="248"/>
      <c r="AT29" s="247"/>
      <c r="AU29" s="244" t="str">
        <f>IF(AT29*14=0,"",AT29*14)</f>
        <v/>
      </c>
      <c r="AV29" s="247"/>
      <c r="AW29" s="244" t="str">
        <f>IF(AV29*14=0,"",AV29*14)</f>
        <v/>
      </c>
      <c r="AX29" s="247"/>
      <c r="AY29" s="247"/>
      <c r="AZ29" s="434">
        <f>IF(D29+J29+P29+V29+AB29+AH29+AN29+AT29=0,"",D29+J29+P29+V29+AB29+AH29+AN29+AT29)</f>
        <v>1</v>
      </c>
      <c r="BA29" s="244">
        <f>IF((D29+J29+P29+V29+AB29+AH29+AN29+AT29)*14=0,"",(D29+J29+P29+V29+AB29+AH29+AN29+AT29)*14)</f>
        <v>14</v>
      </c>
      <c r="BB29" s="250">
        <f>IF(F29+L29+R29+X29+AD29+AJ29+AP29+AV29=0,"",F29+L29+R29+X29+AD29+AJ29+AP29+AV29)</f>
        <v>1</v>
      </c>
      <c r="BC29" s="244">
        <f>IF((L29+F29+R29+X29+AD29+AJ29+AP29+AV29)*14=0,"",(L29+F29+R29+X29+AD29+AJ29+AP29+AV29)*14)</f>
        <v>14</v>
      </c>
      <c r="BD29" s="250">
        <f>IF(N29+H29+T29+Z29+AF29+AL29+AR29+AX29=0,"",N29+H29+T29+Z29+AF29+AL29+AR29+AX29)</f>
        <v>3</v>
      </c>
      <c r="BE29" s="371">
        <f>IF(D29+F29+L29+J29+P29+R29+V29+X29+AB29+AD29+AH29+AJ29+AN29+AP29+AT29+AV29=0,"",D29+F29+L29+J29+P29+R29+V29+X29+AB29+AD29+AH29+AJ29+AN29+AP29+AT29+AV29)</f>
        <v>2</v>
      </c>
      <c r="BF29" s="430"/>
      <c r="BG29" s="186"/>
    </row>
    <row r="30" spans="1:59" ht="15.75" customHeight="1">
      <c r="A30" s="382" t="s">
        <v>377</v>
      </c>
      <c r="B30" s="383" t="s">
        <v>15</v>
      </c>
      <c r="C30" s="384" t="s">
        <v>130</v>
      </c>
      <c r="D30" s="243"/>
      <c r="E30" s="244" t="str">
        <f>IF(D30*14=0,"",D30*14)</f>
        <v/>
      </c>
      <c r="F30" s="243"/>
      <c r="G30" s="244" t="str">
        <f>IF(F30*14=0,"",F30*14)</f>
        <v/>
      </c>
      <c r="H30" s="243"/>
      <c r="I30" s="245"/>
      <c r="J30" s="388"/>
      <c r="K30" s="244" t="str">
        <f>IF(J30*14=0,"",J30*14)</f>
        <v/>
      </c>
      <c r="L30" s="247"/>
      <c r="M30" s="244" t="str">
        <f>IF(L30*14=0,"",L30*14)</f>
        <v/>
      </c>
      <c r="N30" s="247"/>
      <c r="O30" s="248"/>
      <c r="P30" s="247"/>
      <c r="Q30" s="244" t="str">
        <f>IF(P30*14=0,"",P30*14)</f>
        <v/>
      </c>
      <c r="R30" s="247"/>
      <c r="S30" s="244" t="str">
        <f>IF(R30*14=0,"",R30*14)</f>
        <v/>
      </c>
      <c r="T30" s="247"/>
      <c r="U30" s="249"/>
      <c r="V30" s="388"/>
      <c r="W30" s="244" t="str">
        <f>IF(V30*14=0,"",V30*14)</f>
        <v/>
      </c>
      <c r="X30" s="247"/>
      <c r="Y30" s="244" t="str">
        <f>IF(X30*14=0,"",X30*14)</f>
        <v/>
      </c>
      <c r="Z30" s="247"/>
      <c r="AA30" s="248"/>
      <c r="AB30" s="247"/>
      <c r="AC30" s="244" t="str">
        <f>IF(AB30*14=0,"",AB30*14)</f>
        <v/>
      </c>
      <c r="AD30" s="247"/>
      <c r="AE30" s="244" t="str">
        <f>IF(AD30*14=0,"",AD30*14)</f>
        <v/>
      </c>
      <c r="AF30" s="247"/>
      <c r="AG30" s="249"/>
      <c r="AH30" s="388"/>
      <c r="AI30" s="244" t="str">
        <f>IF(AH30*14=0,"",AH30*14)</f>
        <v/>
      </c>
      <c r="AJ30" s="247"/>
      <c r="AK30" s="244" t="str">
        <f>IF(AJ30*14=0,"",AJ30*14)</f>
        <v/>
      </c>
      <c r="AL30" s="247"/>
      <c r="AM30" s="248"/>
      <c r="AN30" s="388">
        <v>2</v>
      </c>
      <c r="AO30" s="244">
        <f>IF(AN30*14=0,"",AN30*14)</f>
        <v>28</v>
      </c>
      <c r="AP30" s="247"/>
      <c r="AQ30" s="244" t="str">
        <f>IF(AP30*14=0,"",AP30*14)</f>
        <v/>
      </c>
      <c r="AR30" s="247">
        <v>2</v>
      </c>
      <c r="AS30" s="248" t="s">
        <v>70</v>
      </c>
      <c r="AT30" s="247"/>
      <c r="AU30" s="244" t="str">
        <f>IF(AT30*14=0,"",AT30*14)</f>
        <v/>
      </c>
      <c r="AV30" s="247"/>
      <c r="AW30" s="244" t="str">
        <f>IF(AV30*14=0,"",AV30*14)</f>
        <v/>
      </c>
      <c r="AX30" s="247"/>
      <c r="AY30" s="247"/>
      <c r="AZ30" s="434">
        <f>IF(D30+J30+P30+V30+AB30+AH30+AN30+AT30=0,"",D30+J30+P30+V30+AB30+AH30+AN30+AT30)</f>
        <v>2</v>
      </c>
      <c r="BA30" s="244">
        <f>IF((D30+J30+P30+V30+AB30+AH30+AN30+AT30)*14=0,"",(D30+J30+P30+V30+AB30+AH30+AN30+AT30)*14)</f>
        <v>28</v>
      </c>
      <c r="BB30" s="250" t="str">
        <f>IF(F30+L30+R30+X30+AD30+AJ30+AP30+AV30=0,"",F30+L30+R30+X30+AD30+AJ30+AP30+AV30)</f>
        <v/>
      </c>
      <c r="BC30" s="244" t="str">
        <f>IF((L30+F30+R30+X30+AD30+AJ30+AP30+AV30)*14=0,"",(L30+F30+R30+X30+AD30+AJ30+AP30+AV30)*14)</f>
        <v/>
      </c>
      <c r="BD30" s="250">
        <f t="shared" si="20"/>
        <v>2</v>
      </c>
      <c r="BE30" s="371">
        <f>IF(D30+F30+L30+J30+P30+R30+V30+X30+AB30+AD30+AH30+AJ30+AN30+AP30+AT30+AV30=0,"",D30+F30+L30+J30+P30+R30+V30+X30+AB30+AD30+AH30+AJ30+AN30+AP30+AT30+AV30)</f>
        <v>2</v>
      </c>
      <c r="BF30" s="430" t="s">
        <v>265</v>
      </c>
      <c r="BG30" s="186" t="s">
        <v>425</v>
      </c>
    </row>
    <row r="31" spans="1:59" ht="15.75" customHeight="1">
      <c r="A31" s="382" t="s">
        <v>405</v>
      </c>
      <c r="B31" s="435" t="s">
        <v>31</v>
      </c>
      <c r="C31" s="384" t="s">
        <v>149</v>
      </c>
      <c r="D31" s="243"/>
      <c r="E31" s="244" t="str">
        <f t="shared" ref="E31" si="127">IF(D31*14=0,"",D31*14)</f>
        <v/>
      </c>
      <c r="F31" s="243"/>
      <c r="G31" s="244" t="str">
        <f t="shared" ref="G31" si="128">IF(F31*14=0,"",F31*14)</f>
        <v/>
      </c>
      <c r="H31" s="243"/>
      <c r="I31" s="245"/>
      <c r="J31" s="388"/>
      <c r="K31" s="244" t="str">
        <f t="shared" ref="K31" si="129">IF(J31*14=0,"",J31*14)</f>
        <v/>
      </c>
      <c r="L31" s="247"/>
      <c r="M31" s="244" t="str">
        <f t="shared" ref="M31" si="130">IF(L31*14=0,"",L31*14)</f>
        <v/>
      </c>
      <c r="N31" s="247"/>
      <c r="O31" s="248"/>
      <c r="P31" s="247"/>
      <c r="Q31" s="244" t="str">
        <f t="shared" ref="Q31" si="131">IF(P31*14=0,"",P31*14)</f>
        <v/>
      </c>
      <c r="R31" s="247"/>
      <c r="S31" s="244" t="str">
        <f t="shared" ref="S31" si="132">IF(R31*14=0,"",R31*14)</f>
        <v/>
      </c>
      <c r="T31" s="247"/>
      <c r="U31" s="249"/>
      <c r="V31" s="388"/>
      <c r="W31" s="244" t="str">
        <f t="shared" ref="W31" si="133">IF(V31*14=0,"",V31*14)</f>
        <v/>
      </c>
      <c r="X31" s="247"/>
      <c r="Y31" s="244" t="str">
        <f t="shared" ref="Y31" si="134">IF(X31*14=0,"",X31*14)</f>
        <v/>
      </c>
      <c r="Z31" s="247"/>
      <c r="AA31" s="248"/>
      <c r="AB31" s="247"/>
      <c r="AC31" s="244" t="str">
        <f>IF(AB31*14=0,"",AB31*14)</f>
        <v/>
      </c>
      <c r="AD31" s="247"/>
      <c r="AE31" s="244" t="str">
        <f>IF(AD31*14=0,"",AD31*14)</f>
        <v/>
      </c>
      <c r="AF31" s="247"/>
      <c r="AG31" s="245"/>
      <c r="AH31" s="388"/>
      <c r="AI31" s="244" t="str">
        <f>IF(AH31*14=0,"",AH31*14)</f>
        <v/>
      </c>
      <c r="AJ31" s="247"/>
      <c r="AK31" s="244" t="str">
        <f>IF(AJ31*14=0,"",AJ31*14)</f>
        <v/>
      </c>
      <c r="AL31" s="247"/>
      <c r="AM31" s="248"/>
      <c r="AN31" s="388">
        <v>2</v>
      </c>
      <c r="AO31" s="244">
        <f t="shared" ref="AO31" si="135">IF(AN31*14=0,"",AN31*14)</f>
        <v>28</v>
      </c>
      <c r="AP31" s="247">
        <v>2</v>
      </c>
      <c r="AQ31" s="244">
        <f t="shared" ref="AQ31" si="136">IF(AP31*14=0,"",AP31*14)</f>
        <v>28</v>
      </c>
      <c r="AR31" s="247">
        <v>5</v>
      </c>
      <c r="AS31" s="248" t="s">
        <v>164</v>
      </c>
      <c r="AT31" s="247"/>
      <c r="AU31" s="244" t="str">
        <f t="shared" ref="AU31" si="137">IF(AT31*14=0,"",AT31*14)</f>
        <v/>
      </c>
      <c r="AV31" s="247"/>
      <c r="AW31" s="244" t="str">
        <f t="shared" ref="AW31" si="138">IF(AV31*14=0,"",AV31*14)</f>
        <v/>
      </c>
      <c r="AX31" s="247"/>
      <c r="AY31" s="247"/>
      <c r="AZ31" s="434">
        <f t="shared" ref="AZ31" si="139">IF(D31+J31+P31+V31+AB31+AH31+AN31+AT31=0,"",D31+J31+P31+V31+AB31+AH31+AN31+AT31)</f>
        <v>2</v>
      </c>
      <c r="BA31" s="244">
        <f t="shared" ref="BA31" si="140">IF((D31+J31+P31+V31+AB31+AH31+AN31+AT31)*14=0,"",(D31+J31+P31+V31+AB31+AH31+AN31+AT31)*14)</f>
        <v>28</v>
      </c>
      <c r="BB31" s="250">
        <f t="shared" ref="BB31" si="141">IF(F31+L31+R31+X31+AD31+AJ31+AP31+AV31=0,"",F31+L31+R31+X31+AD31+AJ31+AP31+AV31)</f>
        <v>2</v>
      </c>
      <c r="BC31" s="244">
        <f t="shared" ref="BC31" si="142">IF((L31+F31+R31+X31+AD31+AJ31+AP31+AV31)*14=0,"",(L31+F31+R31+X31+AD31+AJ31+AP31+AV31)*14)</f>
        <v>28</v>
      </c>
      <c r="BD31" s="250">
        <f t="shared" ref="BD31" si="143">IF(N31+H31+T31+Z31+AF31+AL31+AR31+AX31=0,"",N31+H31+T31+Z31+AF31+AL31+AR31+AX31)</f>
        <v>5</v>
      </c>
      <c r="BE31" s="371">
        <f t="shared" ref="BE31" si="144">IF(D31+F31+L31+J31+P31+R31+V31+X31+AB31+AD31+AH31+AJ31+AN31+AP31+AT31+AV31=0,"",D31+F31+L31+J31+P31+R31+V31+X31+AB31+AD31+AH31+AJ31+AN31+AP31+AT31+AV31)</f>
        <v>4</v>
      </c>
      <c r="BF31" s="430" t="s">
        <v>265</v>
      </c>
      <c r="BG31" s="186" t="s">
        <v>329</v>
      </c>
    </row>
    <row r="32" spans="1:59" ht="15.75" customHeight="1">
      <c r="A32" s="382" t="s">
        <v>406</v>
      </c>
      <c r="B32" s="383" t="s">
        <v>31</v>
      </c>
      <c r="C32" s="384" t="s">
        <v>216</v>
      </c>
      <c r="D32" s="243"/>
      <c r="E32" s="244" t="str">
        <f t="shared" si="0"/>
        <v/>
      </c>
      <c r="F32" s="243"/>
      <c r="G32" s="244" t="str">
        <f t="shared" si="1"/>
        <v/>
      </c>
      <c r="H32" s="243"/>
      <c r="I32" s="245"/>
      <c r="J32" s="388"/>
      <c r="K32" s="244" t="str">
        <f t="shared" si="2"/>
        <v/>
      </c>
      <c r="L32" s="247"/>
      <c r="M32" s="244" t="str">
        <f t="shared" si="3"/>
        <v/>
      </c>
      <c r="N32" s="247"/>
      <c r="O32" s="248"/>
      <c r="P32" s="247"/>
      <c r="Q32" s="244" t="str">
        <f t="shared" si="4"/>
        <v/>
      </c>
      <c r="R32" s="247"/>
      <c r="S32" s="244" t="str">
        <f t="shared" si="5"/>
        <v/>
      </c>
      <c r="T32" s="247"/>
      <c r="U32" s="249"/>
      <c r="V32" s="388"/>
      <c r="W32" s="244" t="str">
        <f t="shared" ref="W32:W38" si="145">IF(V32*14=0,"",V32*14)</f>
        <v/>
      </c>
      <c r="X32" s="247"/>
      <c r="Y32" s="244" t="str">
        <f t="shared" ref="Y32:Y38" si="146">IF(X32*14=0,"",X32*14)</f>
        <v/>
      </c>
      <c r="Z32" s="247"/>
      <c r="AA32" s="248"/>
      <c r="AB32" s="247"/>
      <c r="AC32" s="244" t="str">
        <f t="shared" si="8"/>
        <v/>
      </c>
      <c r="AD32" s="247"/>
      <c r="AE32" s="244" t="str">
        <f t="shared" si="9"/>
        <v/>
      </c>
      <c r="AF32" s="247"/>
      <c r="AG32" s="249"/>
      <c r="AH32" s="388"/>
      <c r="AI32" s="244" t="str">
        <f t="shared" si="10"/>
        <v/>
      </c>
      <c r="AJ32" s="247"/>
      <c r="AK32" s="244" t="str">
        <f t="shared" si="11"/>
        <v/>
      </c>
      <c r="AL32" s="247"/>
      <c r="AM32" s="248"/>
      <c r="AN32" s="388">
        <v>8</v>
      </c>
      <c r="AO32" s="244">
        <f t="shared" si="12"/>
        <v>112</v>
      </c>
      <c r="AP32" s="247">
        <v>4</v>
      </c>
      <c r="AQ32" s="244">
        <f t="shared" si="13"/>
        <v>56</v>
      </c>
      <c r="AR32" s="247">
        <v>12</v>
      </c>
      <c r="AS32" s="248" t="s">
        <v>70</v>
      </c>
      <c r="AT32" s="247"/>
      <c r="AU32" s="244" t="str">
        <f t="shared" si="14"/>
        <v/>
      </c>
      <c r="AV32" s="247"/>
      <c r="AW32" s="244" t="str">
        <f t="shared" si="15"/>
        <v/>
      </c>
      <c r="AX32" s="247"/>
      <c r="AY32" s="245"/>
      <c r="AZ32" s="434">
        <f t="shared" si="16"/>
        <v>8</v>
      </c>
      <c r="BA32" s="244">
        <f t="shared" si="17"/>
        <v>112</v>
      </c>
      <c r="BB32" s="250">
        <f t="shared" si="18"/>
        <v>4</v>
      </c>
      <c r="BC32" s="244">
        <f t="shared" si="19"/>
        <v>56</v>
      </c>
      <c r="BD32" s="250">
        <f t="shared" si="20"/>
        <v>12</v>
      </c>
      <c r="BE32" s="371">
        <f t="shared" si="21"/>
        <v>12</v>
      </c>
      <c r="BF32" s="430" t="s">
        <v>265</v>
      </c>
      <c r="BG32" s="186" t="s">
        <v>428</v>
      </c>
    </row>
    <row r="33" spans="1:59" s="2" customFormat="1" ht="15.75" customHeight="1">
      <c r="A33" s="382" t="s">
        <v>407</v>
      </c>
      <c r="B33" s="383"/>
      <c r="C33" s="384" t="s">
        <v>217</v>
      </c>
      <c r="D33" s="243"/>
      <c r="E33" s="244" t="str">
        <f t="shared" ref="E33" si="147">IF(D33*14=0,"",D33*14)</f>
        <v/>
      </c>
      <c r="F33" s="243"/>
      <c r="G33" s="244" t="str">
        <f t="shared" ref="G33" si="148">IF(F33*14=0,"",F33*14)</f>
        <v/>
      </c>
      <c r="H33" s="243"/>
      <c r="I33" s="245"/>
      <c r="J33" s="388"/>
      <c r="K33" s="244" t="str">
        <f t="shared" ref="K33" si="149">IF(J33*14=0,"",J33*14)</f>
        <v/>
      </c>
      <c r="L33" s="247"/>
      <c r="M33" s="244" t="str">
        <f t="shared" ref="M33" si="150">IF(L33*14=0,"",L33*14)</f>
        <v/>
      </c>
      <c r="N33" s="247"/>
      <c r="O33" s="248"/>
      <c r="P33" s="247"/>
      <c r="Q33" s="244" t="str">
        <f t="shared" ref="Q33" si="151">IF(P33*14=0,"",P33*14)</f>
        <v/>
      </c>
      <c r="R33" s="247"/>
      <c r="S33" s="244" t="str">
        <f t="shared" ref="S33" si="152">IF(R33*14=0,"",R33*14)</f>
        <v/>
      </c>
      <c r="T33" s="247"/>
      <c r="U33" s="249"/>
      <c r="V33" s="388"/>
      <c r="W33" s="244" t="str">
        <f t="shared" ref="W33" si="153">IF(V33*14=0,"",V33*14)</f>
        <v/>
      </c>
      <c r="X33" s="247"/>
      <c r="Y33" s="244" t="str">
        <f t="shared" ref="Y33" si="154">IF(X33*14=0,"",X33*14)</f>
        <v/>
      </c>
      <c r="Z33" s="247"/>
      <c r="AA33" s="248"/>
      <c r="AB33" s="247"/>
      <c r="AC33" s="244" t="str">
        <f t="shared" ref="AC33" si="155">IF(AB33*14=0,"",AB33*14)</f>
        <v/>
      </c>
      <c r="AD33" s="247"/>
      <c r="AE33" s="244" t="str">
        <f t="shared" ref="AE33" si="156">IF(AD33*14=0,"",AD33*14)</f>
        <v/>
      </c>
      <c r="AF33" s="247"/>
      <c r="AG33" s="249"/>
      <c r="AH33" s="388"/>
      <c r="AI33" s="244" t="str">
        <f t="shared" ref="AI33" si="157">IF(AH33*14=0,"",AH33*14)</f>
        <v/>
      </c>
      <c r="AJ33" s="247"/>
      <c r="AK33" s="244" t="str">
        <f t="shared" ref="AK33" si="158">IF(AJ33*14=0,"",AJ33*14)</f>
        <v/>
      </c>
      <c r="AL33" s="247"/>
      <c r="AM33" s="248"/>
      <c r="AN33" s="388"/>
      <c r="AO33" s="244" t="str">
        <f t="shared" si="12"/>
        <v/>
      </c>
      <c r="AP33" s="247">
        <v>8</v>
      </c>
      <c r="AQ33" s="244">
        <f t="shared" si="13"/>
        <v>112</v>
      </c>
      <c r="AR33" s="247">
        <v>8</v>
      </c>
      <c r="AS33" s="248" t="s">
        <v>164</v>
      </c>
      <c r="AT33" s="247"/>
      <c r="AU33" s="244" t="str">
        <f t="shared" ref="AU33" si="159">IF(AT33*14=0,"",AT33*14)</f>
        <v/>
      </c>
      <c r="AV33" s="247"/>
      <c r="AW33" s="244" t="str">
        <f t="shared" ref="AW33" si="160">IF(AV33*14=0,"",AV33*14)</f>
        <v/>
      </c>
      <c r="AX33" s="247"/>
      <c r="AY33" s="245"/>
      <c r="AZ33" s="434" t="str">
        <f t="shared" ref="AZ33" si="161">IF(D33+J33+P33+V33+AB33+AH33+AN33+AT33=0,"",D33+J33+P33+V33+AB33+AH33+AN33+AT33)</f>
        <v/>
      </c>
      <c r="BA33" s="244" t="str">
        <f t="shared" ref="BA33" si="162">IF((D33+J33+P33+V33+AB33+AH33+AN33+AT33)*14=0,"",(D33+J33+P33+V33+AB33+AH33+AN33+AT33)*14)</f>
        <v/>
      </c>
      <c r="BB33" s="250">
        <f t="shared" ref="BB33" si="163">IF(F33+L33+R33+X33+AD33+AJ33+AP33+AV33=0,"",F33+L33+R33+X33+AD33+AJ33+AP33+AV33)</f>
        <v>8</v>
      </c>
      <c r="BC33" s="244">
        <f t="shared" ref="BC33" si="164">IF((L33+F33+R33+X33+AD33+AJ33+AP33+AV33)*14=0,"",(L33+F33+R33+X33+AD33+AJ33+AP33+AV33)*14)</f>
        <v>112</v>
      </c>
      <c r="BD33" s="250">
        <f t="shared" ref="BD33" si="165">IF(N33+H33+T33+Z33+AF33+AL33+AR33+AX33=0,"",N33+H33+T33+Z33+AF33+AL33+AR33+AX33)</f>
        <v>8</v>
      </c>
      <c r="BE33" s="371">
        <f t="shared" ref="BE33" si="166">IF(D33+F33+L33+J33+P33+R33+V33+X33+AB33+AD33+AH33+AJ33+AN33+AP33+AT33+AV33=0,"",D33+F33+L33+J33+P33+R33+V33+X33+AB33+AD33+AH33+AJ33+AN33+AP33+AT33+AV33)</f>
        <v>8</v>
      </c>
      <c r="BF33" s="430" t="s">
        <v>265</v>
      </c>
      <c r="BG33" s="186" t="s">
        <v>554</v>
      </c>
    </row>
    <row r="34" spans="1:59" ht="15.75" customHeight="1">
      <c r="A34" s="382"/>
      <c r="B34" s="383" t="s">
        <v>127</v>
      </c>
      <c r="C34" s="384" t="s">
        <v>138</v>
      </c>
      <c r="D34" s="243"/>
      <c r="E34" s="244" t="str">
        <f>IF(D34*14=0,"",D34*14)</f>
        <v/>
      </c>
      <c r="F34" s="243"/>
      <c r="G34" s="244" t="str">
        <f>IF(F34*14=0,"",F34*14)</f>
        <v/>
      </c>
      <c r="H34" s="243"/>
      <c r="I34" s="245"/>
      <c r="J34" s="388"/>
      <c r="K34" s="244" t="str">
        <f>IF(J34*14=0,"",J34*14)</f>
        <v/>
      </c>
      <c r="L34" s="247"/>
      <c r="M34" s="244" t="str">
        <f>IF(L34*14=0,"",L34*14)</f>
        <v/>
      </c>
      <c r="N34" s="247"/>
      <c r="O34" s="248"/>
      <c r="P34" s="247"/>
      <c r="Q34" s="244" t="str">
        <f>IF(P34*14=0,"",P34*14)</f>
        <v/>
      </c>
      <c r="R34" s="247"/>
      <c r="S34" s="244" t="str">
        <f>IF(R34*14=0,"",R34*14)</f>
        <v/>
      </c>
      <c r="T34" s="247"/>
      <c r="U34" s="249"/>
      <c r="V34" s="388"/>
      <c r="W34" s="244" t="str">
        <f>IF(V34*14=0,"",V34*14)</f>
        <v/>
      </c>
      <c r="X34" s="247"/>
      <c r="Y34" s="244" t="str">
        <f>IF(X34*14=0,"",X34*14)</f>
        <v/>
      </c>
      <c r="Z34" s="247"/>
      <c r="AA34" s="248"/>
      <c r="AB34" s="247"/>
      <c r="AC34" s="244" t="str">
        <f>IF(AB34*14=0,"",AB34*14)</f>
        <v/>
      </c>
      <c r="AD34" s="247"/>
      <c r="AE34" s="244" t="str">
        <f>IF(AD34*14=0,"",AD34*14)</f>
        <v/>
      </c>
      <c r="AF34" s="247"/>
      <c r="AG34" s="249"/>
      <c r="AH34" s="388"/>
      <c r="AI34" s="244" t="str">
        <f>IF(AH34*14=0,"",AH34*14)</f>
        <v/>
      </c>
      <c r="AJ34" s="247"/>
      <c r="AK34" s="244" t="str">
        <f>IF(AJ34*14=0,"",AJ34*14)</f>
        <v/>
      </c>
      <c r="AL34" s="247"/>
      <c r="AM34" s="248"/>
      <c r="AN34" s="388">
        <v>1</v>
      </c>
      <c r="AO34" s="244">
        <f>IF(AN34*14=0,"",AN34*14)</f>
        <v>14</v>
      </c>
      <c r="AP34" s="247">
        <v>1</v>
      </c>
      <c r="AQ34" s="244">
        <f t="shared" ref="AQ34" si="167">IF(AP34*14=0,"",AP34*14)</f>
        <v>14</v>
      </c>
      <c r="AR34" s="247">
        <v>3</v>
      </c>
      <c r="AS34" s="248" t="s">
        <v>117</v>
      </c>
      <c r="AT34" s="247"/>
      <c r="AU34" s="244" t="str">
        <f>IF(AT34*14=0,"",AT34*14)</f>
        <v/>
      </c>
      <c r="AV34" s="247"/>
      <c r="AW34" s="244" t="str">
        <f>IF(AV34*14=0,"",AV34*14)</f>
        <v/>
      </c>
      <c r="AX34" s="247"/>
      <c r="AY34" s="247"/>
      <c r="AZ34" s="434">
        <f>IF(D34+J34+P34+V34+AB34+AH34+AN34+AT34=0,"",D34+J34+P34+V34+AB34+AH34+AN34+AT34)</f>
        <v>1</v>
      </c>
      <c r="BA34" s="244">
        <f>IF((D34+J34+P34+V34+AB34+AH34+AN34+AT34)*14=0,"",(D34+J34+P34+V34+AB34+AH34+AN34+AT34)*14)</f>
        <v>14</v>
      </c>
      <c r="BB34" s="250">
        <f>IF(F34+L34+R34+X34+AD34+AJ34+AP34+AV34=0,"",F34+L34+R34+X34+AD34+AJ34+AP34+AV34)</f>
        <v>1</v>
      </c>
      <c r="BC34" s="244">
        <f>IF((L34+F34+R34+X34+AD34+AJ34+AP34+AV34)*14=0,"",(L34+F34+R34+X34+AD34+AJ34+AP34+AV34)*14)</f>
        <v>14</v>
      </c>
      <c r="BD34" s="250">
        <f>IF(N34+H34+T34+Z34+AF34+AL34+AR34+AX34=0,"",N34+H34+T34+Z34+AF34+AL34+AR34+AX34)</f>
        <v>3</v>
      </c>
      <c r="BE34" s="371">
        <f>IF(D34+F34+L34+J34+P34+R34+V34+X34+AB34+AD34+AH34+AJ34+AN34+AP34+AT34+AV34=0,"",D34+F34+L34+J34+P34+R34+V34+X34+AB34+AD34+AH34+AJ34+AN34+AP34+AT34+AV34)</f>
        <v>2</v>
      </c>
      <c r="BF34" s="430" t="s">
        <v>265</v>
      </c>
      <c r="BG34" s="186"/>
    </row>
    <row r="35" spans="1:59" s="2" customFormat="1" ht="15.75" customHeight="1">
      <c r="A35" s="382" t="s">
        <v>408</v>
      </c>
      <c r="B35" s="383" t="s">
        <v>31</v>
      </c>
      <c r="C35" s="384" t="s">
        <v>218</v>
      </c>
      <c r="D35" s="243"/>
      <c r="E35" s="244" t="str">
        <f t="shared" si="0"/>
        <v/>
      </c>
      <c r="F35" s="243"/>
      <c r="G35" s="244" t="str">
        <f t="shared" si="1"/>
        <v/>
      </c>
      <c r="H35" s="243"/>
      <c r="I35" s="245"/>
      <c r="J35" s="388"/>
      <c r="K35" s="244" t="str">
        <f t="shared" si="2"/>
        <v/>
      </c>
      <c r="L35" s="247"/>
      <c r="M35" s="244" t="str">
        <f t="shared" si="3"/>
        <v/>
      </c>
      <c r="N35" s="247"/>
      <c r="O35" s="248"/>
      <c r="P35" s="247"/>
      <c r="Q35" s="244" t="str">
        <f t="shared" si="4"/>
        <v/>
      </c>
      <c r="R35" s="247"/>
      <c r="S35" s="244" t="str">
        <f t="shared" si="5"/>
        <v/>
      </c>
      <c r="T35" s="247"/>
      <c r="U35" s="249"/>
      <c r="V35" s="388"/>
      <c r="W35" s="244" t="str">
        <f t="shared" si="145"/>
        <v/>
      </c>
      <c r="X35" s="247"/>
      <c r="Y35" s="244" t="str">
        <f t="shared" si="146"/>
        <v/>
      </c>
      <c r="Z35" s="247"/>
      <c r="AA35" s="248"/>
      <c r="AB35" s="247"/>
      <c r="AC35" s="244" t="str">
        <f t="shared" si="8"/>
        <v/>
      </c>
      <c r="AD35" s="247"/>
      <c r="AE35" s="244" t="str">
        <f t="shared" si="9"/>
        <v/>
      </c>
      <c r="AF35" s="247"/>
      <c r="AG35" s="249"/>
      <c r="AH35" s="388"/>
      <c r="AI35" s="244" t="str">
        <f t="shared" si="10"/>
        <v/>
      </c>
      <c r="AJ35" s="247"/>
      <c r="AK35" s="244" t="str">
        <f t="shared" si="11"/>
        <v/>
      </c>
      <c r="AL35" s="247"/>
      <c r="AM35" s="248"/>
      <c r="AN35" s="388"/>
      <c r="AO35" s="244" t="str">
        <f t="shared" si="12"/>
        <v/>
      </c>
      <c r="AP35" s="247"/>
      <c r="AQ35" s="244" t="str">
        <f t="shared" si="13"/>
        <v/>
      </c>
      <c r="AR35" s="247"/>
      <c r="AS35" s="248"/>
      <c r="AT35" s="247"/>
      <c r="AU35" s="244" t="str">
        <f t="shared" si="14"/>
        <v/>
      </c>
      <c r="AV35" s="247">
        <v>6</v>
      </c>
      <c r="AW35" s="244">
        <f t="shared" si="15"/>
        <v>84</v>
      </c>
      <c r="AX35" s="247">
        <v>10</v>
      </c>
      <c r="AY35" s="245" t="s">
        <v>153</v>
      </c>
      <c r="AZ35" s="434" t="str">
        <f t="shared" si="16"/>
        <v/>
      </c>
      <c r="BA35" s="244" t="str">
        <f t="shared" si="17"/>
        <v/>
      </c>
      <c r="BB35" s="250">
        <f t="shared" si="18"/>
        <v>6</v>
      </c>
      <c r="BC35" s="244">
        <f t="shared" si="19"/>
        <v>84</v>
      </c>
      <c r="BD35" s="250">
        <f t="shared" si="20"/>
        <v>10</v>
      </c>
      <c r="BE35" s="371">
        <f t="shared" si="21"/>
        <v>6</v>
      </c>
      <c r="BF35" s="430" t="s">
        <v>265</v>
      </c>
      <c r="BG35" s="186" t="s">
        <v>428</v>
      </c>
    </row>
    <row r="36" spans="1:59" ht="15.75" customHeight="1">
      <c r="A36" s="382" t="s">
        <v>409</v>
      </c>
      <c r="B36" s="383" t="s">
        <v>31</v>
      </c>
      <c r="C36" s="384" t="s">
        <v>219</v>
      </c>
      <c r="D36" s="243"/>
      <c r="E36" s="244" t="str">
        <f>IF(D36*14=0,"",D36*14)</f>
        <v/>
      </c>
      <c r="F36" s="243"/>
      <c r="G36" s="244" t="str">
        <f>IF(F36*14=0,"",F36*14)</f>
        <v/>
      </c>
      <c r="H36" s="243"/>
      <c r="I36" s="245"/>
      <c r="J36" s="388"/>
      <c r="K36" s="244" t="str">
        <f>IF(J36*14=0,"",J36*14)</f>
        <v/>
      </c>
      <c r="L36" s="247"/>
      <c r="M36" s="244" t="str">
        <f>IF(L36*14=0,"",L36*14)</f>
        <v/>
      </c>
      <c r="N36" s="247"/>
      <c r="O36" s="248"/>
      <c r="P36" s="247"/>
      <c r="Q36" s="244" t="str">
        <f>IF(P36*14=0,"",P36*14)</f>
        <v/>
      </c>
      <c r="R36" s="247"/>
      <c r="S36" s="244" t="str">
        <f>IF(R36*14=0,"",R36*14)</f>
        <v/>
      </c>
      <c r="T36" s="247"/>
      <c r="U36" s="249"/>
      <c r="V36" s="388"/>
      <c r="W36" s="244" t="str">
        <f>IF(V36*14=0,"",V36*14)</f>
        <v/>
      </c>
      <c r="X36" s="247"/>
      <c r="Y36" s="244" t="str">
        <f>IF(X36*14=0,"",X36*14)</f>
        <v/>
      </c>
      <c r="Z36" s="247"/>
      <c r="AA36" s="248"/>
      <c r="AB36" s="247"/>
      <c r="AC36" s="244" t="str">
        <f>IF(AB36*14=0,"",AB36*14)</f>
        <v/>
      </c>
      <c r="AD36" s="247"/>
      <c r="AE36" s="244" t="str">
        <f>IF(AD36*14=0,"",AD36*14)</f>
        <v/>
      </c>
      <c r="AF36" s="247"/>
      <c r="AG36" s="249"/>
      <c r="AH36" s="388"/>
      <c r="AI36" s="244" t="str">
        <f>IF(AH36*14=0,"",AH36*14)</f>
        <v/>
      </c>
      <c r="AJ36" s="247"/>
      <c r="AK36" s="244" t="str">
        <f>IF(AJ36*14=0,"",AJ36*14)</f>
        <v/>
      </c>
      <c r="AL36" s="247"/>
      <c r="AM36" s="248"/>
      <c r="AN36" s="388"/>
      <c r="AO36" s="244" t="str">
        <f>IF(AN36*14=0,"",AN36*14)</f>
        <v/>
      </c>
      <c r="AP36" s="263"/>
      <c r="AQ36" s="244" t="str">
        <f>IF(AP36*14=0,"",AP36*14)</f>
        <v/>
      </c>
      <c r="AR36" s="263"/>
      <c r="AS36" s="264"/>
      <c r="AT36" s="247"/>
      <c r="AU36" s="244" t="str">
        <f>IF(AT36*14=0,"",AT36*14)</f>
        <v/>
      </c>
      <c r="AV36" s="247">
        <v>4</v>
      </c>
      <c r="AW36" s="244">
        <f>IF(AV36*14=0,"",AV36*14)</f>
        <v>56</v>
      </c>
      <c r="AX36" s="247">
        <v>7</v>
      </c>
      <c r="AY36" s="245" t="s">
        <v>164</v>
      </c>
      <c r="AZ36" s="434" t="str">
        <f>IF(D36+J36+P36+V36+AB36+AH36+AN36+AT36=0,"",D36+J36+P36+V36+AB36+AH36+AN36+AT36)</f>
        <v/>
      </c>
      <c r="BA36" s="244" t="str">
        <f>IF((D36+J36+P36+V36+AB36+AH36+AN36+AT36)*14=0,"",(D36+J36+P36+V36+AB36+AH36+AN36+AT36)*14)</f>
        <v/>
      </c>
      <c r="BB36" s="250">
        <f>IF(F36+L36+R36+X36+AD36+AJ36+AP36+AV36=0,"",F36+L36+R36+X36+AD36+AJ36+AP36+AV36)</f>
        <v>4</v>
      </c>
      <c r="BC36" s="244">
        <f>IF((L36+F36+R36+X36+AD36+AJ36+AP36+AV36)*14=0,"",(L36+F36+R36+X36+AD36+AJ36+AP36+AV36)*14)</f>
        <v>56</v>
      </c>
      <c r="BD36" s="250">
        <f>IF(N36+H36+T36+Z36+AF36+AL36+AR36+AX36=0,"",N36+H36+T36+Z36+AF36+AL36+AR36+AX36)</f>
        <v>7</v>
      </c>
      <c r="BE36" s="371">
        <f>IF(D36+F36+L36+J36+P36+R36+V36+X36+AB36+AD36+AH36+AJ36+AN36+AP36+AT36+AV36=0,"",D36+F36+L36+J36+P36+R36+V36+X36+AB36+AD36+AH36+AJ36+AN36+AP36+AT36+AV36)</f>
        <v>4</v>
      </c>
      <c r="BF36" s="430" t="s">
        <v>265</v>
      </c>
      <c r="BG36" s="186" t="s">
        <v>554</v>
      </c>
    </row>
    <row r="37" spans="1:59" s="18" customFormat="1" ht="15.75" customHeight="1">
      <c r="A37" s="382"/>
      <c r="B37" s="383" t="s">
        <v>127</v>
      </c>
      <c r="C37" s="384" t="s">
        <v>142</v>
      </c>
      <c r="D37" s="243"/>
      <c r="E37" s="244" t="str">
        <f t="shared" si="0"/>
        <v/>
      </c>
      <c r="F37" s="243"/>
      <c r="G37" s="244" t="str">
        <f t="shared" si="1"/>
        <v/>
      </c>
      <c r="H37" s="243"/>
      <c r="I37" s="245"/>
      <c r="J37" s="388"/>
      <c r="K37" s="244" t="str">
        <f t="shared" si="2"/>
        <v/>
      </c>
      <c r="L37" s="247"/>
      <c r="M37" s="244" t="str">
        <f t="shared" si="3"/>
        <v/>
      </c>
      <c r="N37" s="247"/>
      <c r="O37" s="248"/>
      <c r="P37" s="247"/>
      <c r="Q37" s="244" t="str">
        <f t="shared" si="4"/>
        <v/>
      </c>
      <c r="R37" s="247"/>
      <c r="S37" s="244" t="str">
        <f t="shared" si="5"/>
        <v/>
      </c>
      <c r="T37" s="247"/>
      <c r="U37" s="249"/>
      <c r="V37" s="388"/>
      <c r="W37" s="244" t="str">
        <f t="shared" si="145"/>
        <v/>
      </c>
      <c r="X37" s="247"/>
      <c r="Y37" s="244" t="str">
        <f t="shared" si="146"/>
        <v/>
      </c>
      <c r="Z37" s="247"/>
      <c r="AA37" s="248"/>
      <c r="AB37" s="247"/>
      <c r="AC37" s="244" t="str">
        <f t="shared" si="8"/>
        <v/>
      </c>
      <c r="AD37" s="247"/>
      <c r="AE37" s="244" t="str">
        <f t="shared" si="9"/>
        <v/>
      </c>
      <c r="AF37" s="247"/>
      <c r="AG37" s="249"/>
      <c r="AH37" s="388"/>
      <c r="AI37" s="244" t="str">
        <f t="shared" si="10"/>
        <v/>
      </c>
      <c r="AJ37" s="247"/>
      <c r="AK37" s="244" t="str">
        <f t="shared" si="11"/>
        <v/>
      </c>
      <c r="AL37" s="247"/>
      <c r="AM37" s="248"/>
      <c r="AN37" s="388"/>
      <c r="AO37" s="244" t="str">
        <f t="shared" si="12"/>
        <v/>
      </c>
      <c r="AP37" s="247"/>
      <c r="AQ37" s="244" t="str">
        <f t="shared" si="13"/>
        <v/>
      </c>
      <c r="AR37" s="247"/>
      <c r="AS37" s="248"/>
      <c r="AT37" s="247">
        <v>1</v>
      </c>
      <c r="AU37" s="244">
        <f t="shared" si="14"/>
        <v>14</v>
      </c>
      <c r="AV37" s="247">
        <v>1</v>
      </c>
      <c r="AW37" s="244">
        <f t="shared" si="15"/>
        <v>14</v>
      </c>
      <c r="AX37" s="247">
        <v>3</v>
      </c>
      <c r="AY37" s="247" t="s">
        <v>117</v>
      </c>
      <c r="AZ37" s="434">
        <f t="shared" si="16"/>
        <v>1</v>
      </c>
      <c r="BA37" s="244">
        <f t="shared" si="17"/>
        <v>14</v>
      </c>
      <c r="BB37" s="250">
        <f t="shared" si="18"/>
        <v>1</v>
      </c>
      <c r="BC37" s="244">
        <f t="shared" si="19"/>
        <v>14</v>
      </c>
      <c r="BD37" s="250">
        <f t="shared" si="20"/>
        <v>3</v>
      </c>
      <c r="BE37" s="371">
        <f t="shared" si="21"/>
        <v>2</v>
      </c>
      <c r="BF37" s="430"/>
      <c r="BG37" s="186"/>
    </row>
    <row r="38" spans="1:59" ht="15.75" customHeight="1" thickBot="1">
      <c r="A38" s="440" t="s">
        <v>410</v>
      </c>
      <c r="B38" s="301" t="s">
        <v>15</v>
      </c>
      <c r="C38" s="302" t="s">
        <v>247</v>
      </c>
      <c r="D38" s="303"/>
      <c r="E38" s="265" t="str">
        <f t="shared" si="0"/>
        <v/>
      </c>
      <c r="F38" s="303"/>
      <c r="G38" s="265" t="str">
        <f t="shared" si="1"/>
        <v/>
      </c>
      <c r="H38" s="303"/>
      <c r="I38" s="304"/>
      <c r="J38" s="305"/>
      <c r="K38" s="265" t="str">
        <f t="shared" si="2"/>
        <v/>
      </c>
      <c r="L38" s="306"/>
      <c r="M38" s="265" t="str">
        <f t="shared" si="3"/>
        <v/>
      </c>
      <c r="N38" s="306"/>
      <c r="O38" s="99"/>
      <c r="P38" s="306"/>
      <c r="Q38" s="265" t="str">
        <f t="shared" si="4"/>
        <v/>
      </c>
      <c r="R38" s="306"/>
      <c r="S38" s="265" t="str">
        <f t="shared" si="5"/>
        <v/>
      </c>
      <c r="T38" s="306"/>
      <c r="U38" s="307"/>
      <c r="V38" s="305"/>
      <c r="W38" s="265" t="str">
        <f t="shared" si="145"/>
        <v/>
      </c>
      <c r="X38" s="306"/>
      <c r="Y38" s="265" t="str">
        <f t="shared" si="146"/>
        <v/>
      </c>
      <c r="Z38" s="306"/>
      <c r="AA38" s="99"/>
      <c r="AB38" s="306"/>
      <c r="AC38" s="265" t="str">
        <f t="shared" si="8"/>
        <v/>
      </c>
      <c r="AD38" s="306"/>
      <c r="AE38" s="265" t="str">
        <f t="shared" si="9"/>
        <v/>
      </c>
      <c r="AF38" s="306"/>
      <c r="AG38" s="307"/>
      <c r="AH38" s="305"/>
      <c r="AI38" s="265" t="str">
        <f t="shared" si="10"/>
        <v/>
      </c>
      <c r="AJ38" s="306"/>
      <c r="AK38" s="265" t="str">
        <f t="shared" si="11"/>
        <v/>
      </c>
      <c r="AL38" s="306"/>
      <c r="AM38" s="99"/>
      <c r="AN38" s="305"/>
      <c r="AO38" s="265" t="str">
        <f t="shared" si="12"/>
        <v/>
      </c>
      <c r="AP38" s="306"/>
      <c r="AQ38" s="265" t="str">
        <f t="shared" si="13"/>
        <v/>
      </c>
      <c r="AR38" s="306"/>
      <c r="AS38" s="99"/>
      <c r="AT38" s="306"/>
      <c r="AU38" s="265" t="str">
        <f t="shared" si="14"/>
        <v/>
      </c>
      <c r="AV38" s="306"/>
      <c r="AW38" s="265" t="str">
        <f t="shared" si="15"/>
        <v/>
      </c>
      <c r="AX38" s="306"/>
      <c r="AY38" s="306" t="s">
        <v>143</v>
      </c>
      <c r="AZ38" s="100" t="str">
        <f t="shared" si="16"/>
        <v/>
      </c>
      <c r="BA38" s="265" t="str">
        <f t="shared" si="17"/>
        <v/>
      </c>
      <c r="BB38" s="308" t="str">
        <f t="shared" si="18"/>
        <v/>
      </c>
      <c r="BC38" s="265" t="str">
        <f t="shared" si="19"/>
        <v/>
      </c>
      <c r="BD38" s="308" t="str">
        <f t="shared" si="20"/>
        <v/>
      </c>
      <c r="BE38" s="122" t="str">
        <f t="shared" si="21"/>
        <v/>
      </c>
      <c r="BF38" s="430" t="s">
        <v>265</v>
      </c>
      <c r="BG38" s="186" t="s">
        <v>324</v>
      </c>
    </row>
    <row r="39" spans="1:59" s="46" customFormat="1" ht="15.75" customHeight="1" thickBot="1">
      <c r="A39" s="309"/>
      <c r="B39" s="310"/>
      <c r="C39" s="311" t="s">
        <v>51</v>
      </c>
      <c r="D39" s="118">
        <f>SUM(D12:D38)</f>
        <v>2</v>
      </c>
      <c r="E39" s="119">
        <f>SUM(E12:E38)</f>
        <v>28</v>
      </c>
      <c r="F39" s="119">
        <f>SUM(F12:F38)</f>
        <v>0</v>
      </c>
      <c r="G39" s="119">
        <f>SUM(G12:G38)</f>
        <v>0</v>
      </c>
      <c r="H39" s="119">
        <f>SUM(H12:H38)</f>
        <v>0</v>
      </c>
      <c r="I39" s="120" t="s">
        <v>17</v>
      </c>
      <c r="J39" s="118">
        <f>SUM(J12:J38)</f>
        <v>0</v>
      </c>
      <c r="K39" s="119">
        <f>SUM(K12:K38)</f>
        <v>0</v>
      </c>
      <c r="L39" s="119">
        <f>SUM(L12:L38)</f>
        <v>0</v>
      </c>
      <c r="M39" s="119">
        <f>SUM(M12:M38)</f>
        <v>0</v>
      </c>
      <c r="N39" s="119">
        <f>SUM(N12:N38)</f>
        <v>0</v>
      </c>
      <c r="O39" s="120" t="s">
        <v>17</v>
      </c>
      <c r="P39" s="118">
        <f>SUM(P12:P38)</f>
        <v>0</v>
      </c>
      <c r="Q39" s="119">
        <f>SUM(Q12:Q38)</f>
        <v>0</v>
      </c>
      <c r="R39" s="119">
        <f>SUM(R12:R38)</f>
        <v>0</v>
      </c>
      <c r="S39" s="119">
        <f>SUM(S12:S38)</f>
        <v>0</v>
      </c>
      <c r="T39" s="119">
        <f>SUM(T12:T38)</f>
        <v>0</v>
      </c>
      <c r="U39" s="120" t="s">
        <v>17</v>
      </c>
      <c r="V39" s="118">
        <f>SUM(V12:V38)</f>
        <v>6</v>
      </c>
      <c r="W39" s="119">
        <f>SUM(W12:W38)</f>
        <v>84</v>
      </c>
      <c r="X39" s="119">
        <f>SUM(X12:X38)</f>
        <v>4</v>
      </c>
      <c r="Y39" s="119">
        <f>SUM(Y12:Y38)</f>
        <v>56</v>
      </c>
      <c r="Z39" s="119">
        <f>SUM(Z12:Z38)</f>
        <v>10</v>
      </c>
      <c r="AA39" s="120" t="s">
        <v>17</v>
      </c>
      <c r="AB39" s="118">
        <f>SUM(AB12:AB38)</f>
        <v>13</v>
      </c>
      <c r="AC39" s="119">
        <f>SUM(AC12:AC38)</f>
        <v>182</v>
      </c>
      <c r="AD39" s="119">
        <f>SUM(AD12:AD38)</f>
        <v>7</v>
      </c>
      <c r="AE39" s="119">
        <f>SUM(AE12:AE38)</f>
        <v>98</v>
      </c>
      <c r="AF39" s="119">
        <f>SUM(AF12:AF38)</f>
        <v>25</v>
      </c>
      <c r="AG39" s="120" t="s">
        <v>17</v>
      </c>
      <c r="AH39" s="118">
        <f>SUM(AH12:AH38)</f>
        <v>13</v>
      </c>
      <c r="AI39" s="119">
        <f>SUM(AI12:AI38)</f>
        <v>182</v>
      </c>
      <c r="AJ39" s="119">
        <f>SUM(AJ12:AJ38)</f>
        <v>12</v>
      </c>
      <c r="AK39" s="119">
        <f>SUM(AK12:AK38)</f>
        <v>168</v>
      </c>
      <c r="AL39" s="119">
        <f>SUM(AL12:AL38)</f>
        <v>28</v>
      </c>
      <c r="AM39" s="120" t="s">
        <v>17</v>
      </c>
      <c r="AN39" s="118">
        <f>SUM(AN12:AN38)</f>
        <v>13</v>
      </c>
      <c r="AO39" s="119">
        <f>SUM(AO12:AO38)</f>
        <v>182</v>
      </c>
      <c r="AP39" s="119">
        <f>SUM(AP12:AP38)</f>
        <v>15</v>
      </c>
      <c r="AQ39" s="119">
        <f>SUM(AQ12:AQ38)</f>
        <v>210</v>
      </c>
      <c r="AR39" s="119">
        <f>SUM(AR12:AR38)</f>
        <v>30</v>
      </c>
      <c r="AS39" s="120" t="s">
        <v>17</v>
      </c>
      <c r="AT39" s="118">
        <f>SUM(AT12:AT38)</f>
        <v>1</v>
      </c>
      <c r="AU39" s="119">
        <f>SUM(AU12:AU38)</f>
        <v>14</v>
      </c>
      <c r="AV39" s="119">
        <f>SUM(AV12:AV38)</f>
        <v>11</v>
      </c>
      <c r="AW39" s="119">
        <f>SUM(AW12:AW38)</f>
        <v>154</v>
      </c>
      <c r="AX39" s="119">
        <f>SUM(AX12:AX38)</f>
        <v>20</v>
      </c>
      <c r="AY39" s="121" t="s">
        <v>17</v>
      </c>
      <c r="AZ39" s="123">
        <f t="shared" ref="AZ39:BE39" si="168">SUM(AZ12:AZ38)</f>
        <v>48</v>
      </c>
      <c r="BA39" s="119">
        <f t="shared" si="168"/>
        <v>672</v>
      </c>
      <c r="BB39" s="119">
        <f t="shared" si="168"/>
        <v>49</v>
      </c>
      <c r="BC39" s="119">
        <f t="shared" si="168"/>
        <v>686</v>
      </c>
      <c r="BD39" s="119">
        <f t="shared" si="168"/>
        <v>113</v>
      </c>
      <c r="BE39" s="124">
        <f t="shared" si="168"/>
        <v>97</v>
      </c>
    </row>
    <row r="40" spans="1:59" ht="18.75" customHeight="1" thickBot="1">
      <c r="A40" s="75"/>
      <c r="B40" s="76"/>
      <c r="C40" s="115" t="s">
        <v>41</v>
      </c>
      <c r="D40" s="45">
        <f>D10+D39</f>
        <v>18</v>
      </c>
      <c r="E40" s="111">
        <f>E10+E39</f>
        <v>252</v>
      </c>
      <c r="F40" s="111">
        <f>F10+F39</f>
        <v>15</v>
      </c>
      <c r="G40" s="111">
        <f>G10+G39</f>
        <v>218</v>
      </c>
      <c r="H40" s="111">
        <f>H10+H39</f>
        <v>28</v>
      </c>
      <c r="I40" s="82" t="s">
        <v>17</v>
      </c>
      <c r="J40" s="45">
        <f>J10+J39</f>
        <v>17</v>
      </c>
      <c r="K40" s="111">
        <f>K10+K39</f>
        <v>238</v>
      </c>
      <c r="L40" s="111">
        <f>L10+L39</f>
        <v>19</v>
      </c>
      <c r="M40" s="111">
        <f>M10+M39</f>
        <v>276</v>
      </c>
      <c r="N40" s="111">
        <f>N10+N39</f>
        <v>29</v>
      </c>
      <c r="O40" s="82" t="s">
        <v>17</v>
      </c>
      <c r="P40" s="45">
        <f>P10+P39</f>
        <v>13</v>
      </c>
      <c r="Q40" s="111">
        <f>Q10+Q39</f>
        <v>182</v>
      </c>
      <c r="R40" s="111">
        <f>R10+R39</f>
        <v>21</v>
      </c>
      <c r="S40" s="111">
        <f>S10+S39</f>
        <v>302</v>
      </c>
      <c r="T40" s="111">
        <f>T10+T39</f>
        <v>33</v>
      </c>
      <c r="U40" s="82" t="s">
        <v>17</v>
      </c>
      <c r="V40" s="45">
        <f>V10+V39</f>
        <v>24</v>
      </c>
      <c r="W40" s="111">
        <f>W10+W39</f>
        <v>336</v>
      </c>
      <c r="X40" s="111">
        <f>X10+X39</f>
        <v>12</v>
      </c>
      <c r="Y40" s="111">
        <f>Y10+Y39</f>
        <v>168</v>
      </c>
      <c r="Z40" s="111">
        <f>Z10+Z39</f>
        <v>30</v>
      </c>
      <c r="AA40" s="82" t="s">
        <v>17</v>
      </c>
      <c r="AB40" s="45">
        <f>AB10+AB39</f>
        <v>16</v>
      </c>
      <c r="AC40" s="111">
        <f>AC10+AC39</f>
        <v>224</v>
      </c>
      <c r="AD40" s="111">
        <f>AD10+AD39</f>
        <v>12</v>
      </c>
      <c r="AE40" s="111">
        <f>AE10+AE39</f>
        <v>168</v>
      </c>
      <c r="AF40" s="111">
        <f>AF10+AF39</f>
        <v>30</v>
      </c>
      <c r="AG40" s="82" t="s">
        <v>17</v>
      </c>
      <c r="AH40" s="45">
        <f>AH10+AH39</f>
        <v>14</v>
      </c>
      <c r="AI40" s="111">
        <f>AI10+AI39</f>
        <v>196</v>
      </c>
      <c r="AJ40" s="111">
        <f>AJ10+AJ39</f>
        <v>16</v>
      </c>
      <c r="AK40" s="111">
        <f>AK10+AK39</f>
        <v>224</v>
      </c>
      <c r="AL40" s="111">
        <f>AL10+AL39</f>
        <v>30</v>
      </c>
      <c r="AM40" s="82" t="s">
        <v>17</v>
      </c>
      <c r="AN40" s="45">
        <f>AN10+AN39</f>
        <v>13</v>
      </c>
      <c r="AO40" s="111">
        <f>AO10+AO39</f>
        <v>182</v>
      </c>
      <c r="AP40" s="111">
        <f>AP10+AP39</f>
        <v>18</v>
      </c>
      <c r="AQ40" s="111">
        <f>AQ10+AQ39</f>
        <v>252</v>
      </c>
      <c r="AR40" s="111">
        <f>AR10+AR39</f>
        <v>30</v>
      </c>
      <c r="AS40" s="82" t="s">
        <v>17</v>
      </c>
      <c r="AT40" s="45">
        <f>AT10+AT39</f>
        <v>3</v>
      </c>
      <c r="AU40" s="111">
        <f>AU10+AU39</f>
        <v>42</v>
      </c>
      <c r="AV40" s="111">
        <f>AV10+AV39</f>
        <v>13</v>
      </c>
      <c r="AW40" s="111">
        <f>AW10+AW39</f>
        <v>182</v>
      </c>
      <c r="AX40" s="111">
        <f>AX10+AX39</f>
        <v>30</v>
      </c>
      <c r="AY40" s="115" t="s">
        <v>17</v>
      </c>
      <c r="AZ40" s="56">
        <f t="shared" ref="AZ40:BE40" si="169">AZ10+AZ39</f>
        <v>118</v>
      </c>
      <c r="BA40" s="111">
        <f t="shared" si="169"/>
        <v>1652</v>
      </c>
      <c r="BB40" s="111">
        <f t="shared" si="169"/>
        <v>126</v>
      </c>
      <c r="BC40" s="111">
        <f t="shared" si="169"/>
        <v>1782</v>
      </c>
      <c r="BD40" s="111">
        <f t="shared" si="169"/>
        <v>240</v>
      </c>
      <c r="BE40" s="113">
        <f t="shared" si="169"/>
        <v>244</v>
      </c>
      <c r="BF40" s="46"/>
      <c r="BG40" s="46"/>
    </row>
    <row r="41" spans="1:59" s="33" customFormat="1" ht="15.75" customHeight="1">
      <c r="A41" s="57"/>
      <c r="B41" s="58"/>
      <c r="C41" s="59" t="s">
        <v>16</v>
      </c>
      <c r="D41" s="812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2"/>
      <c r="AC41" s="813"/>
      <c r="AD41" s="813"/>
      <c r="AE41" s="813"/>
      <c r="AF41" s="813"/>
      <c r="AG41" s="813"/>
      <c r="AH41" s="813"/>
      <c r="AI41" s="813"/>
      <c r="AJ41" s="813"/>
      <c r="AK41" s="813"/>
      <c r="AL41" s="813"/>
      <c r="AM41" s="813"/>
      <c r="AN41" s="813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3"/>
      <c r="AZ41" s="814"/>
      <c r="BA41" s="815"/>
      <c r="BB41" s="815"/>
      <c r="BC41" s="815"/>
      <c r="BD41" s="815"/>
      <c r="BE41" s="816"/>
      <c r="BF41" s="46"/>
      <c r="BG41" s="46"/>
    </row>
    <row r="42" spans="1:59" s="2" customFormat="1" ht="15.75" customHeight="1">
      <c r="A42" s="404" t="s">
        <v>391</v>
      </c>
      <c r="B42" s="402" t="s">
        <v>44</v>
      </c>
      <c r="C42" s="403" t="s">
        <v>92</v>
      </c>
      <c r="D42" s="441"/>
      <c r="E42" s="244" t="str">
        <f>IF(D42*14=0,"",D42*14)</f>
        <v/>
      </c>
      <c r="F42" s="255"/>
      <c r="G42" s="244" t="str">
        <f>IF(F42*14=0,"",F42*14)</f>
        <v/>
      </c>
      <c r="H42" s="256"/>
      <c r="I42" s="257"/>
      <c r="J42" s="441"/>
      <c r="K42" s="244" t="str">
        <f>IF(J42*14=0,"",J42*14)</f>
        <v/>
      </c>
      <c r="L42" s="255"/>
      <c r="M42" s="244" t="str">
        <f>IF(L42*14=0,"",L42*14)</f>
        <v/>
      </c>
      <c r="N42" s="256"/>
      <c r="O42" s="257"/>
      <c r="P42" s="441"/>
      <c r="Q42" s="244" t="str">
        <f>IF(P42*14=0,"",P42*14)</f>
        <v/>
      </c>
      <c r="R42" s="255"/>
      <c r="S42" s="244" t="str">
        <f>IF(R42*14=0,"",R42*14)</f>
        <v/>
      </c>
      <c r="T42" s="256"/>
      <c r="U42" s="257"/>
      <c r="V42" s="441"/>
      <c r="W42" s="244" t="str">
        <f>IF(V42*14=0,"",V42*14)</f>
        <v/>
      </c>
      <c r="X42" s="255"/>
      <c r="Y42" s="244" t="str">
        <f>IF(X42*14=0,"",X42*14)</f>
        <v/>
      </c>
      <c r="Z42" s="256"/>
      <c r="AA42" s="257"/>
      <c r="AB42" s="441">
        <v>1</v>
      </c>
      <c r="AC42" s="244">
        <f>IF(AB42*14=0,"",AB42*14)</f>
        <v>14</v>
      </c>
      <c r="AD42" s="255">
        <v>1</v>
      </c>
      <c r="AE42" s="244">
        <f>IF(AD42*14=0,"",AD42*14)</f>
        <v>14</v>
      </c>
      <c r="AF42" s="256"/>
      <c r="AG42" s="257" t="s">
        <v>117</v>
      </c>
      <c r="AH42" s="441"/>
      <c r="AI42" s="244" t="str">
        <f>IF(AH42*14=0,"",AH42*14)</f>
        <v/>
      </c>
      <c r="AJ42" s="255"/>
      <c r="AK42" s="244" t="str">
        <f>IF(AJ42*14=0,"",AJ42*14)</f>
        <v/>
      </c>
      <c r="AL42" s="256"/>
      <c r="AM42" s="257"/>
      <c r="AN42" s="441"/>
      <c r="AO42" s="244" t="str">
        <f>IF(AN42*14=0,"",AN42*14)</f>
        <v/>
      </c>
      <c r="AP42" s="255"/>
      <c r="AQ42" s="244" t="str">
        <f>IF(AP42*14=0,"",AP42*14)</f>
        <v/>
      </c>
      <c r="AR42" s="256"/>
      <c r="AS42" s="257"/>
      <c r="AT42" s="441"/>
      <c r="AU42" s="244" t="str">
        <f t="shared" ref="AU42:AU47" si="170">IF(AT42*14=0,"",AT42*14)</f>
        <v/>
      </c>
      <c r="AV42" s="255"/>
      <c r="AW42" s="244" t="str">
        <f>IF(AV42*14=0,"",AV42*14)</f>
        <v/>
      </c>
      <c r="AX42" s="256"/>
      <c r="AY42" s="257"/>
      <c r="AZ42" s="100">
        <f t="shared" ref="AZ42:AZ47" si="171">IF(D42+J42+P42+V42+AB42+AH42+AN42+AT42=0,"",D42+J42+P42+V42+AB42+AH42+AN42+AT42)</f>
        <v>1</v>
      </c>
      <c r="BA42" s="244">
        <f>IF((D42+J42+P42+V42+AB42+AH42+AN42+AT42)*14=0,"",(D42+J42+P42+V42+AB42+AH42+AN42+AT42)*14)</f>
        <v>14</v>
      </c>
      <c r="BB42" s="308">
        <f t="shared" ref="BB42:BB47" si="172">IF(F42+L42+R42+X42+AD42+AJ42+AP42+AV42=0,"",F42+L42+R42+X42+AD42+AJ42+AP42+AV42)</f>
        <v>1</v>
      </c>
      <c r="BC42" s="244">
        <f t="shared" ref="BC42:BC49" si="173">IF((L42+F42+R42+X42+AD42+AJ42+AP42+AV42)*14=0,"",(L42+F42+R42+X42+AD42+AJ42+AP42+AV42)*14)</f>
        <v>14</v>
      </c>
      <c r="BD42" s="256" t="s">
        <v>17</v>
      </c>
      <c r="BE42" s="371">
        <f>IF(D42+F42+L42+J42+P42+R42+V42+X42+AB42+AD42+AH42+AJ42+AN42+AP42+AT42+AV42=0,"",D42+F42+L42+J42+P42+R42+V42+X42+AB42+AD42+AH42+AJ42+AN42+AP42+AT42+AV42)</f>
        <v>2</v>
      </c>
      <c r="BF42" s="430" t="s">
        <v>265</v>
      </c>
      <c r="BG42" s="186" t="s">
        <v>428</v>
      </c>
    </row>
    <row r="43" spans="1:59" s="33" customFormat="1" ht="15.75" customHeight="1">
      <c r="A43" s="401" t="s">
        <v>392</v>
      </c>
      <c r="B43" s="402" t="s">
        <v>44</v>
      </c>
      <c r="C43" s="403" t="s">
        <v>93</v>
      </c>
      <c r="D43" s="441"/>
      <c r="E43" s="244" t="str">
        <f>IF(D43*14=0,"",D43*14)</f>
        <v/>
      </c>
      <c r="F43" s="255"/>
      <c r="G43" s="244" t="str">
        <f>IF(F43*14=0,"",F43*14)</f>
        <v/>
      </c>
      <c r="H43" s="256"/>
      <c r="I43" s="257"/>
      <c r="J43" s="441"/>
      <c r="K43" s="244" t="str">
        <f>IF(J43*14=0,"",J43*14)</f>
        <v/>
      </c>
      <c r="L43" s="255"/>
      <c r="M43" s="244" t="str">
        <f>IF(L43*14=0,"",L43*14)</f>
        <v/>
      </c>
      <c r="N43" s="256"/>
      <c r="O43" s="257"/>
      <c r="P43" s="441"/>
      <c r="Q43" s="244" t="str">
        <f>IF(P43*14=0,"",P43*14)</f>
        <v/>
      </c>
      <c r="R43" s="255"/>
      <c r="S43" s="244" t="str">
        <f>IF(R43*14=0,"",R43*14)</f>
        <v/>
      </c>
      <c r="T43" s="256"/>
      <c r="U43" s="257"/>
      <c r="V43" s="441"/>
      <c r="W43" s="244" t="str">
        <f>IF(V43*14=0,"",V43*14)</f>
        <v/>
      </c>
      <c r="X43" s="255"/>
      <c r="Y43" s="244" t="str">
        <f>IF(X43*14=0,"",X43*14)</f>
        <v/>
      </c>
      <c r="Z43" s="256"/>
      <c r="AA43" s="257"/>
      <c r="AB43" s="441"/>
      <c r="AC43" s="244" t="str">
        <f>IF(AB43*14=0,"",AB43*14)</f>
        <v/>
      </c>
      <c r="AD43" s="255"/>
      <c r="AE43" s="244" t="str">
        <f>IF(AD43*14=0,"",AD43*14)</f>
        <v/>
      </c>
      <c r="AF43" s="256"/>
      <c r="AG43" s="257"/>
      <c r="AH43" s="441">
        <v>1</v>
      </c>
      <c r="AI43" s="244">
        <f>IF(AH43*14=0,"",AH43*14)</f>
        <v>14</v>
      </c>
      <c r="AJ43" s="255">
        <v>1</v>
      </c>
      <c r="AK43" s="244">
        <f>IF(AJ43*14=0,"",AJ43*14)</f>
        <v>14</v>
      </c>
      <c r="AL43" s="256"/>
      <c r="AM43" s="257" t="s">
        <v>117</v>
      </c>
      <c r="AN43" s="441"/>
      <c r="AO43" s="244" t="str">
        <f>IF(AN43*14=0,"",AN43*14)</f>
        <v/>
      </c>
      <c r="AP43" s="255"/>
      <c r="AQ43" s="244" t="str">
        <f>IF(AP43*14=0,"",AP43*14)</f>
        <v/>
      </c>
      <c r="AR43" s="256"/>
      <c r="AS43" s="257"/>
      <c r="AT43" s="441"/>
      <c r="AU43" s="244" t="str">
        <f t="shared" si="170"/>
        <v/>
      </c>
      <c r="AV43" s="255"/>
      <c r="AW43" s="244" t="str">
        <f>IF(AV43*14=0,"",AV43*14)</f>
        <v/>
      </c>
      <c r="AX43" s="256"/>
      <c r="AY43" s="257"/>
      <c r="AZ43" s="100">
        <f t="shared" si="171"/>
        <v>1</v>
      </c>
      <c r="BA43" s="244">
        <f t="shared" ref="BA43:BA47" si="174">IF((D43+J43+P43+V43+AB43+AH43+AN43+AT43)*14=0,"",(D43+J43+P43+V43+AB43+AH43+AN43+AT43)*14)</f>
        <v>14</v>
      </c>
      <c r="BB43" s="308">
        <f t="shared" si="172"/>
        <v>1</v>
      </c>
      <c r="BC43" s="244">
        <f t="shared" si="173"/>
        <v>14</v>
      </c>
      <c r="BD43" s="256" t="s">
        <v>17</v>
      </c>
      <c r="BE43" s="371">
        <f t="shared" ref="BE43:BE47" si="175">IF(D43+F43+L43+J43+P43+R43+V43+X43+AB43+AD43+AH43+AJ43+AN43+AP43+AT43+AV43=0,"",D43+F43+L43+J43+P43+R43+V43+X43+AB43+AD43+AH43+AJ43+AN43+AP43+AT43+AV43)</f>
        <v>2</v>
      </c>
      <c r="BF43" s="430" t="s">
        <v>265</v>
      </c>
      <c r="BG43" s="186" t="s">
        <v>324</v>
      </c>
    </row>
    <row r="44" spans="1:59" s="2" customFormat="1" ht="15.75" customHeight="1">
      <c r="A44" s="401" t="s">
        <v>393</v>
      </c>
      <c r="B44" s="402" t="s">
        <v>44</v>
      </c>
      <c r="C44" s="403" t="s">
        <v>94</v>
      </c>
      <c r="D44" s="441"/>
      <c r="E44" s="244" t="str">
        <f>IF(D44*14=0,"",D44*14)</f>
        <v/>
      </c>
      <c r="F44" s="255"/>
      <c r="G44" s="244" t="str">
        <f>IF(F44*14=0,"",F44*14)</f>
        <v/>
      </c>
      <c r="H44" s="256"/>
      <c r="I44" s="257"/>
      <c r="J44" s="441"/>
      <c r="K44" s="244" t="str">
        <f>IF(J44*14=0,"",J44*14)</f>
        <v/>
      </c>
      <c r="L44" s="255"/>
      <c r="M44" s="244" t="str">
        <f>IF(L44*14=0,"",L44*14)</f>
        <v/>
      </c>
      <c r="N44" s="256"/>
      <c r="O44" s="257"/>
      <c r="P44" s="441"/>
      <c r="Q44" s="244" t="str">
        <f>IF(P44*14=0,"",P44*14)</f>
        <v/>
      </c>
      <c r="R44" s="255"/>
      <c r="S44" s="244" t="str">
        <f>IF(R44*14=0,"",R44*14)</f>
        <v/>
      </c>
      <c r="T44" s="256"/>
      <c r="U44" s="257"/>
      <c r="V44" s="441"/>
      <c r="W44" s="244" t="str">
        <f>IF(V44*14=0,"",V44*14)</f>
        <v/>
      </c>
      <c r="X44" s="255"/>
      <c r="Y44" s="244" t="str">
        <f>IF(X44*14=0,"",X44*14)</f>
        <v/>
      </c>
      <c r="Z44" s="256"/>
      <c r="AA44" s="257"/>
      <c r="AB44" s="441"/>
      <c r="AC44" s="244" t="str">
        <f>IF(AB44*14=0,"",AB44*14)</f>
        <v/>
      </c>
      <c r="AD44" s="255"/>
      <c r="AE44" s="244" t="str">
        <f>IF(AD44*14=0,"",AD44*14)</f>
        <v/>
      </c>
      <c r="AF44" s="256"/>
      <c r="AG44" s="257"/>
      <c r="AH44" s="441"/>
      <c r="AI44" s="244" t="str">
        <f>IF(AH44*14=0,"",AH44*14)</f>
        <v/>
      </c>
      <c r="AJ44" s="255"/>
      <c r="AK44" s="244" t="str">
        <f>IF(AJ44*14=0,"",AJ44*14)</f>
        <v/>
      </c>
      <c r="AL44" s="256"/>
      <c r="AM44" s="257"/>
      <c r="AN44" s="441">
        <v>1</v>
      </c>
      <c r="AO44" s="244">
        <f>IF(AN44*14=0,"",AN44*14)</f>
        <v>14</v>
      </c>
      <c r="AP44" s="255">
        <v>1</v>
      </c>
      <c r="AQ44" s="244">
        <f>IF(AP44*14=0,"",AP44*14)</f>
        <v>14</v>
      </c>
      <c r="AR44" s="256"/>
      <c r="AS44" s="257" t="s">
        <v>117</v>
      </c>
      <c r="AT44" s="441"/>
      <c r="AU44" s="244" t="str">
        <f t="shared" si="170"/>
        <v/>
      </c>
      <c r="AV44" s="255"/>
      <c r="AW44" s="244" t="str">
        <f>IF(AV44*14=0,"",AV44*14)</f>
        <v/>
      </c>
      <c r="AX44" s="256"/>
      <c r="AY44" s="257"/>
      <c r="AZ44" s="100">
        <f t="shared" si="171"/>
        <v>1</v>
      </c>
      <c r="BA44" s="244">
        <f t="shared" si="174"/>
        <v>14</v>
      </c>
      <c r="BB44" s="308">
        <f t="shared" si="172"/>
        <v>1</v>
      </c>
      <c r="BC44" s="244">
        <f t="shared" si="173"/>
        <v>14</v>
      </c>
      <c r="BD44" s="256" t="s">
        <v>17</v>
      </c>
      <c r="BE44" s="371">
        <f t="shared" si="175"/>
        <v>2</v>
      </c>
      <c r="BF44" s="430" t="s">
        <v>265</v>
      </c>
      <c r="BG44" s="186" t="s">
        <v>329</v>
      </c>
    </row>
    <row r="45" spans="1:59" s="2" customFormat="1" ht="15.75" customHeight="1">
      <c r="A45" s="401" t="s">
        <v>394</v>
      </c>
      <c r="B45" s="402" t="s">
        <v>44</v>
      </c>
      <c r="C45" s="403" t="s">
        <v>95</v>
      </c>
      <c r="D45" s="260"/>
      <c r="E45" s="244" t="str">
        <f>IF(D45*14=0,"",D45*14)</f>
        <v/>
      </c>
      <c r="F45" s="255"/>
      <c r="G45" s="244" t="str">
        <f>IF(F45*14=0,"",F45*14)</f>
        <v/>
      </c>
      <c r="H45" s="256"/>
      <c r="I45" s="257"/>
      <c r="J45" s="441"/>
      <c r="K45" s="244" t="str">
        <f>IF(J45*14=0,"",J45*14)</f>
        <v/>
      </c>
      <c r="L45" s="255"/>
      <c r="M45" s="244" t="str">
        <f>IF(L45*14=0,"",L45*14)</f>
        <v/>
      </c>
      <c r="N45" s="256"/>
      <c r="O45" s="257"/>
      <c r="P45" s="441"/>
      <c r="Q45" s="244" t="str">
        <f>IF(P45*14=0,"",P45*14)</f>
        <v/>
      </c>
      <c r="R45" s="255"/>
      <c r="S45" s="244" t="str">
        <f>IF(R45*14=0,"",R45*14)</f>
        <v/>
      </c>
      <c r="T45" s="256"/>
      <c r="U45" s="257"/>
      <c r="V45" s="441"/>
      <c r="W45" s="244" t="str">
        <f>IF(V45*14=0,"",V45*14)</f>
        <v/>
      </c>
      <c r="X45" s="255"/>
      <c r="Y45" s="244" t="str">
        <f>IF(X45*14=0,"",X45*14)</f>
        <v/>
      </c>
      <c r="Z45" s="256"/>
      <c r="AA45" s="257"/>
      <c r="AB45" s="441"/>
      <c r="AC45" s="244" t="str">
        <f>IF(AB45*14=0,"",AB45*14)</f>
        <v/>
      </c>
      <c r="AD45" s="255"/>
      <c r="AE45" s="244" t="str">
        <f>IF(AD45*14=0,"",AD45*14)</f>
        <v/>
      </c>
      <c r="AF45" s="256"/>
      <c r="AG45" s="257"/>
      <c r="AH45" s="441"/>
      <c r="AI45" s="244" t="str">
        <f>IF(AH45*14=0,"",AH45*14)</f>
        <v/>
      </c>
      <c r="AJ45" s="255"/>
      <c r="AK45" s="244" t="str">
        <f>IF(AJ45*14=0,"",AJ45*14)</f>
        <v/>
      </c>
      <c r="AL45" s="256"/>
      <c r="AM45" s="257"/>
      <c r="AN45" s="441"/>
      <c r="AO45" s="244" t="str">
        <f>IF(AN45*14=0,"",AN45*14)</f>
        <v/>
      </c>
      <c r="AP45" s="255"/>
      <c r="AQ45" s="244" t="str">
        <f>IF(AP45*14=0,"",AP45*14)</f>
        <v/>
      </c>
      <c r="AR45" s="256"/>
      <c r="AS45" s="257"/>
      <c r="AT45" s="441">
        <v>1</v>
      </c>
      <c r="AU45" s="244">
        <f t="shared" si="170"/>
        <v>14</v>
      </c>
      <c r="AV45" s="255">
        <v>1</v>
      </c>
      <c r="AW45" s="244">
        <f>IF(AV45*14=0,"",AV45*14)</f>
        <v>14</v>
      </c>
      <c r="AX45" s="256"/>
      <c r="AY45" s="257" t="s">
        <v>117</v>
      </c>
      <c r="AZ45" s="100">
        <f t="shared" si="171"/>
        <v>1</v>
      </c>
      <c r="BA45" s="244">
        <f t="shared" si="174"/>
        <v>14</v>
      </c>
      <c r="BB45" s="308">
        <f t="shared" si="172"/>
        <v>1</v>
      </c>
      <c r="BC45" s="244">
        <f t="shared" si="173"/>
        <v>14</v>
      </c>
      <c r="BD45" s="256" t="s">
        <v>17</v>
      </c>
      <c r="BE45" s="371">
        <f t="shared" si="175"/>
        <v>2</v>
      </c>
      <c r="BF45" s="430" t="s">
        <v>265</v>
      </c>
      <c r="BG45" s="186" t="s">
        <v>554</v>
      </c>
    </row>
    <row r="46" spans="1:59" s="33" customFormat="1" ht="15.75" customHeight="1">
      <c r="A46" s="404" t="s">
        <v>476</v>
      </c>
      <c r="B46" s="402" t="s">
        <v>44</v>
      </c>
      <c r="C46" s="405" t="s">
        <v>515</v>
      </c>
      <c r="D46" s="260"/>
      <c r="E46" s="244"/>
      <c r="F46" s="260"/>
      <c r="G46" s="244"/>
      <c r="H46" s="256"/>
      <c r="I46" s="261"/>
      <c r="J46" s="441"/>
      <c r="K46" s="244"/>
      <c r="L46" s="260"/>
      <c r="M46" s="244"/>
      <c r="N46" s="256"/>
      <c r="O46" s="262"/>
      <c r="P46" s="260"/>
      <c r="Q46" s="244"/>
      <c r="R46" s="260"/>
      <c r="S46" s="244"/>
      <c r="T46" s="256"/>
      <c r="U46" s="261"/>
      <c r="V46" s="441"/>
      <c r="W46" s="244"/>
      <c r="X46" s="260"/>
      <c r="Y46" s="244"/>
      <c r="Z46" s="256"/>
      <c r="AA46" s="262"/>
      <c r="AB46" s="260"/>
      <c r="AC46" s="244"/>
      <c r="AD46" s="260"/>
      <c r="AE46" s="244"/>
      <c r="AF46" s="256"/>
      <c r="AG46" s="261"/>
      <c r="AH46" s="441"/>
      <c r="AI46" s="244"/>
      <c r="AJ46" s="260"/>
      <c r="AK46" s="244"/>
      <c r="AL46" s="256"/>
      <c r="AM46" s="262"/>
      <c r="AN46" s="441"/>
      <c r="AO46" s="244"/>
      <c r="AP46" s="255"/>
      <c r="AQ46" s="244"/>
      <c r="AR46" s="256"/>
      <c r="AS46" s="257"/>
      <c r="AT46" s="441"/>
      <c r="AU46" s="244" t="str">
        <f t="shared" si="170"/>
        <v/>
      </c>
      <c r="AV46" s="255">
        <v>16</v>
      </c>
      <c r="AW46" s="244">
        <f>IF(AV46*15=0,"",AV46*15)</f>
        <v>240</v>
      </c>
      <c r="AX46" s="256"/>
      <c r="AY46" s="257" t="s">
        <v>164</v>
      </c>
      <c r="AZ46" s="100" t="str">
        <f t="shared" ref="AZ46" si="176">IF(D46+J46+P46+V46+AB46+AH46+AN46+AT46=0,"",D46+J46+P46+V46+AB46+AH46+AN46+AT46)</f>
        <v/>
      </c>
      <c r="BA46" s="244" t="str">
        <f t="shared" ref="BA46" si="177">IF((D46+J46+P46+V46+AB46+AH46+AN46+AT46)*14=0,"",(D46+J46+P46+V46+AB46+AH46+AN46+AT46)*14)</f>
        <v/>
      </c>
      <c r="BB46" s="308">
        <f t="shared" ref="BB46" si="178">IF(F46+L46+R46+X46+AD46+AJ46+AP46+AV46=0,"",F46+L46+R46+X46+AD46+AJ46+AP46+AV46)</f>
        <v>16</v>
      </c>
      <c r="BC46" s="244">
        <f>IF((L46+F46+R46+X46+AD46+AJ46+AP46+AV46)*15=0,"",(L46+F46+R46+X46+AD46+AJ46+AP46+AV46)*15)</f>
        <v>240</v>
      </c>
      <c r="BD46" s="256" t="s">
        <v>17</v>
      </c>
      <c r="BE46" s="371">
        <f t="shared" ref="BE46" si="179">IF(D46+F46+L46+J46+P46+R46+V46+X46+AB46+AD46+AH46+AJ46+AN46+AP46+AT46+AV46=0,"",D46+F46+L46+J46+P46+R46+V46+X46+AB46+AD46+AH46+AJ46+AN46+AP46+AT46+AV46)</f>
        <v>16</v>
      </c>
      <c r="BF46" s="430" t="s">
        <v>265</v>
      </c>
      <c r="BG46" s="186" t="s">
        <v>554</v>
      </c>
    </row>
    <row r="47" spans="1:59" s="33" customFormat="1" ht="16.5" customHeight="1" thickBot="1">
      <c r="A47" s="401" t="s">
        <v>397</v>
      </c>
      <c r="B47" s="402" t="s">
        <v>31</v>
      </c>
      <c r="C47" s="384" t="s">
        <v>253</v>
      </c>
      <c r="D47" s="243"/>
      <c r="E47" s="244" t="str">
        <f>IF(D47*14=0,"",D47*14)</f>
        <v/>
      </c>
      <c r="F47" s="243"/>
      <c r="G47" s="244" t="str">
        <f>IF(F47*14=0,"",F47*14)</f>
        <v/>
      </c>
      <c r="H47" s="256"/>
      <c r="I47" s="245"/>
      <c r="J47" s="388"/>
      <c r="K47" s="244" t="str">
        <f>IF(J47*14=0,"",J47*14)</f>
        <v/>
      </c>
      <c r="L47" s="247"/>
      <c r="M47" s="244" t="str">
        <f>IF(L47*14=0,"",L47*14)</f>
        <v/>
      </c>
      <c r="N47" s="256"/>
      <c r="O47" s="248"/>
      <c r="P47" s="247"/>
      <c r="Q47" s="244" t="str">
        <f>IF(P47*14=0,"",P47*14)</f>
        <v/>
      </c>
      <c r="R47" s="247"/>
      <c r="S47" s="244" t="str">
        <f>IF(R47*14=0,"",R47*14)</f>
        <v/>
      </c>
      <c r="T47" s="256"/>
      <c r="U47" s="249"/>
      <c r="V47" s="388"/>
      <c r="W47" s="244" t="str">
        <f>IF(V47*14=0,"",V47*14)</f>
        <v/>
      </c>
      <c r="X47" s="247"/>
      <c r="Y47" s="244" t="str">
        <f>IF(X47*14=0,"",X47*14)</f>
        <v/>
      </c>
      <c r="Z47" s="256"/>
      <c r="AA47" s="248"/>
      <c r="AB47" s="247"/>
      <c r="AC47" s="244" t="str">
        <f>IF(AB47*14=0,"",AB47*14)</f>
        <v/>
      </c>
      <c r="AD47" s="247"/>
      <c r="AE47" s="244" t="str">
        <f>IF(AD47*14=0,"",AD47*14)</f>
        <v/>
      </c>
      <c r="AF47" s="256"/>
      <c r="AG47" s="249"/>
      <c r="AH47" s="388"/>
      <c r="AI47" s="244" t="str">
        <f>IF(AH47*14=0,"",AH47*14)</f>
        <v/>
      </c>
      <c r="AJ47" s="247"/>
      <c r="AK47" s="244" t="str">
        <f>IF(AJ47*14=0,"",AJ47*14)</f>
        <v/>
      </c>
      <c r="AL47" s="256"/>
      <c r="AM47" s="248"/>
      <c r="AN47" s="388"/>
      <c r="AO47" s="244" t="str">
        <f>IF(AN47*14=0,"",AN47*14)</f>
        <v/>
      </c>
      <c r="AP47" s="263"/>
      <c r="AQ47" s="244" t="str">
        <f>IF(AP47*14=0,"",AP47*14)</f>
        <v/>
      </c>
      <c r="AR47" s="256"/>
      <c r="AS47" s="264"/>
      <c r="AT47" s="247"/>
      <c r="AU47" s="244" t="str">
        <f t="shared" si="170"/>
        <v/>
      </c>
      <c r="AV47" s="247"/>
      <c r="AW47" s="244" t="str">
        <f>IF(AV47*14=0,"",AV47*14)</f>
        <v/>
      </c>
      <c r="AX47" s="256"/>
      <c r="AY47" s="247" t="s">
        <v>143</v>
      </c>
      <c r="AZ47" s="100" t="str">
        <f t="shared" si="171"/>
        <v/>
      </c>
      <c r="BA47" s="244" t="str">
        <f t="shared" si="174"/>
        <v/>
      </c>
      <c r="BB47" s="308" t="str">
        <f t="shared" si="172"/>
        <v/>
      </c>
      <c r="BC47" s="244" t="str">
        <f t="shared" si="173"/>
        <v/>
      </c>
      <c r="BD47" s="256" t="s">
        <v>17</v>
      </c>
      <c r="BE47" s="371" t="str">
        <f t="shared" si="175"/>
        <v/>
      </c>
      <c r="BF47" s="430" t="s">
        <v>265</v>
      </c>
      <c r="BG47" s="186" t="s">
        <v>324</v>
      </c>
    </row>
    <row r="48" spans="1:59" ht="15.75" customHeight="1" thickBot="1">
      <c r="A48" s="60"/>
      <c r="B48" s="61"/>
      <c r="C48" s="116" t="s">
        <v>18</v>
      </c>
      <c r="D48" s="62">
        <f>SUM(D42:D47)</f>
        <v>0</v>
      </c>
      <c r="E48" s="63" t="str">
        <f>IF(D48*14=0,"",D48*14)</f>
        <v/>
      </c>
      <c r="F48" s="64">
        <f>SUM(F42:F47)</f>
        <v>0</v>
      </c>
      <c r="G48" s="63" t="str">
        <f>IF(F48*14=0,"",F48*14)</f>
        <v/>
      </c>
      <c r="H48" s="65" t="s">
        <v>17</v>
      </c>
      <c r="I48" s="66" t="s">
        <v>17</v>
      </c>
      <c r="J48" s="62">
        <f>SUM(J42:J47)</f>
        <v>0</v>
      </c>
      <c r="K48" s="63" t="str">
        <f>IF(J48*14=0,"",J48*14)</f>
        <v/>
      </c>
      <c r="L48" s="64">
        <f>SUM(L42:L47)</f>
        <v>0</v>
      </c>
      <c r="M48" s="63" t="str">
        <f>IF(L48*14=0,"",L48*14)</f>
        <v/>
      </c>
      <c r="N48" s="65" t="s">
        <v>17</v>
      </c>
      <c r="O48" s="66" t="s">
        <v>17</v>
      </c>
      <c r="P48" s="62">
        <f>SUM(P42:P47)</f>
        <v>0</v>
      </c>
      <c r="Q48" s="63" t="str">
        <f>IF(P48*14=0,"",P48*14)</f>
        <v/>
      </c>
      <c r="R48" s="64">
        <f>SUM(R42:R47)</f>
        <v>0</v>
      </c>
      <c r="S48" s="63" t="str">
        <f>IF(R48*14=0,"",R48*14)</f>
        <v/>
      </c>
      <c r="T48" s="67" t="s">
        <v>17</v>
      </c>
      <c r="U48" s="66" t="s">
        <v>17</v>
      </c>
      <c r="V48" s="62">
        <f>SUM(V42:V47)</f>
        <v>0</v>
      </c>
      <c r="W48" s="63" t="str">
        <f>IF(V48*14=0,"",V48*14)</f>
        <v/>
      </c>
      <c r="X48" s="64">
        <f>SUM(X42:X47)</f>
        <v>0</v>
      </c>
      <c r="Y48" s="63" t="str">
        <f>IF(X48*14=0,"",X48*14)</f>
        <v/>
      </c>
      <c r="Z48" s="65" t="s">
        <v>17</v>
      </c>
      <c r="AA48" s="66" t="s">
        <v>17</v>
      </c>
      <c r="AB48" s="62">
        <f>SUM(AB42:AB47)</f>
        <v>1</v>
      </c>
      <c r="AC48" s="63">
        <f>IF(AB48*14=0,"",AB48*14)</f>
        <v>14</v>
      </c>
      <c r="AD48" s="64">
        <f>SUM(AD42:AD47)</f>
        <v>1</v>
      </c>
      <c r="AE48" s="63">
        <f>IF(AD48*14=0,"",AD48*14)</f>
        <v>14</v>
      </c>
      <c r="AF48" s="65" t="s">
        <v>17</v>
      </c>
      <c r="AG48" s="66" t="s">
        <v>17</v>
      </c>
      <c r="AH48" s="62">
        <f>SUM(AH42:AH47)</f>
        <v>1</v>
      </c>
      <c r="AI48" s="63">
        <f>IF(AH48*14=0,"",AH48*14)</f>
        <v>14</v>
      </c>
      <c r="AJ48" s="64">
        <f>SUM(AJ42:AJ47)</f>
        <v>1</v>
      </c>
      <c r="AK48" s="63">
        <f>IF(AJ48*14=0,"",AJ48*14)</f>
        <v>14</v>
      </c>
      <c r="AL48" s="65" t="s">
        <v>17</v>
      </c>
      <c r="AM48" s="66" t="s">
        <v>17</v>
      </c>
      <c r="AN48" s="62">
        <f>SUM(AN42:AN47)</f>
        <v>1</v>
      </c>
      <c r="AO48" s="63">
        <f>IF(AN48*14=0,"",AN48*14)</f>
        <v>14</v>
      </c>
      <c r="AP48" s="64">
        <f>SUM(AP42:AP47)</f>
        <v>1</v>
      </c>
      <c r="AQ48" s="63">
        <f>IF(AP48*14=0,"",AP48*14)</f>
        <v>14</v>
      </c>
      <c r="AR48" s="67" t="s">
        <v>17</v>
      </c>
      <c r="AS48" s="66" t="s">
        <v>17</v>
      </c>
      <c r="AT48" s="62">
        <f>SUM(AT42:AT47)</f>
        <v>1</v>
      </c>
      <c r="AU48" s="63">
        <f>IF(AT48*14=0,"",AT48*14)</f>
        <v>14</v>
      </c>
      <c r="AV48" s="64">
        <f>SUM(AV42:AV47)</f>
        <v>17</v>
      </c>
      <c r="AW48" s="63">
        <f>IF(AV48*15=0,"",AV48*15)</f>
        <v>255</v>
      </c>
      <c r="AX48" s="65" t="s">
        <v>17</v>
      </c>
      <c r="AY48" s="117" t="s">
        <v>17</v>
      </c>
      <c r="AZ48" s="68">
        <f>IF(D48+J48+P48+V48+AB48+AH48+AN48+AT48=0,"",D48+J48+P48+V48+AB48+AH48+AN48+AT48)</f>
        <v>4</v>
      </c>
      <c r="BA48" s="125">
        <f>IF((P48+V48+AB48+AH48+AN48+AT48)*14=0,"",(P48+V48+AB48+AH48+AN48+AT48)*14)</f>
        <v>56</v>
      </c>
      <c r="BB48" s="89">
        <f>SUM(BB42:BB47)</f>
        <v>20</v>
      </c>
      <c r="BC48" s="89">
        <f>SUM(BC42:BC47)</f>
        <v>296</v>
      </c>
      <c r="BD48" s="65" t="s">
        <v>17</v>
      </c>
      <c r="BE48" s="69" t="s">
        <v>40</v>
      </c>
      <c r="BF48" s="46"/>
      <c r="BG48" s="46"/>
    </row>
    <row r="49" spans="1:59" ht="15.75" customHeight="1" thickBot="1">
      <c r="A49" s="60"/>
      <c r="B49" s="61"/>
      <c r="C49" s="135" t="s">
        <v>42</v>
      </c>
      <c r="D49" s="62">
        <f>D40+D48</f>
        <v>18</v>
      </c>
      <c r="E49" s="63">
        <f>IF(D49*14=0,"",D49*14)</f>
        <v>252</v>
      </c>
      <c r="F49" s="64">
        <f>F40+F48</f>
        <v>15</v>
      </c>
      <c r="G49" s="63">
        <f>IF(F49*14=0,"",F49*14)</f>
        <v>210</v>
      </c>
      <c r="H49" s="65" t="s">
        <v>17</v>
      </c>
      <c r="I49" s="66" t="s">
        <v>17</v>
      </c>
      <c r="J49" s="62">
        <f>J40+J48</f>
        <v>17</v>
      </c>
      <c r="K49" s="63">
        <f>IF(J49*14=0,"",J49*14)</f>
        <v>238</v>
      </c>
      <c r="L49" s="64">
        <f>L40+L48</f>
        <v>19</v>
      </c>
      <c r="M49" s="63">
        <f>IF(L49*14=0,"",L49*14)</f>
        <v>266</v>
      </c>
      <c r="N49" s="65" t="s">
        <v>17</v>
      </c>
      <c r="O49" s="66" t="s">
        <v>17</v>
      </c>
      <c r="P49" s="62">
        <f>P40+P48</f>
        <v>13</v>
      </c>
      <c r="Q49" s="63">
        <f>IF(P49*14=0,"",P49*14)</f>
        <v>182</v>
      </c>
      <c r="R49" s="64">
        <f>R40+R48</f>
        <v>21</v>
      </c>
      <c r="S49" s="63">
        <f>IF(R49*14=0,"",R49*14)</f>
        <v>294</v>
      </c>
      <c r="T49" s="67" t="s">
        <v>17</v>
      </c>
      <c r="U49" s="66" t="s">
        <v>17</v>
      </c>
      <c r="V49" s="62">
        <f>V40+V48</f>
        <v>24</v>
      </c>
      <c r="W49" s="63">
        <f>IF(V49*14=0,"",V49*14)</f>
        <v>336</v>
      </c>
      <c r="X49" s="64">
        <f>X40+X48</f>
        <v>12</v>
      </c>
      <c r="Y49" s="63">
        <f>IF(X49*14=0,"",X49*14)</f>
        <v>168</v>
      </c>
      <c r="Z49" s="65" t="s">
        <v>17</v>
      </c>
      <c r="AA49" s="66" t="s">
        <v>17</v>
      </c>
      <c r="AB49" s="62">
        <f>AB40+AB48</f>
        <v>17</v>
      </c>
      <c r="AC49" s="63">
        <f>IF(AB49*14=0,"",AB49*14)</f>
        <v>238</v>
      </c>
      <c r="AD49" s="64">
        <f>AD40+AD48</f>
        <v>13</v>
      </c>
      <c r="AE49" s="63">
        <f>IF(AD49*14=0,"",AD49*14)</f>
        <v>182</v>
      </c>
      <c r="AF49" s="65" t="s">
        <v>17</v>
      </c>
      <c r="AG49" s="66" t="s">
        <v>17</v>
      </c>
      <c r="AH49" s="62">
        <f>AH40+AH48</f>
        <v>15</v>
      </c>
      <c r="AI49" s="63">
        <f>IF(AH49*14=0,"",AH49*14)</f>
        <v>210</v>
      </c>
      <c r="AJ49" s="64">
        <f>AJ40+AJ48</f>
        <v>17</v>
      </c>
      <c r="AK49" s="63">
        <f>IF(AJ49*14=0,"",AJ49*14)</f>
        <v>238</v>
      </c>
      <c r="AL49" s="65" t="s">
        <v>17</v>
      </c>
      <c r="AM49" s="66" t="s">
        <v>17</v>
      </c>
      <c r="AN49" s="62">
        <f>AN40+AN48</f>
        <v>14</v>
      </c>
      <c r="AO49" s="63">
        <f>IF(AN49*14=0,"",AN49*14)</f>
        <v>196</v>
      </c>
      <c r="AP49" s="64">
        <f>AP40+AP48</f>
        <v>19</v>
      </c>
      <c r="AQ49" s="63">
        <f>IF(AP49*14=0,"",AP49*14)</f>
        <v>266</v>
      </c>
      <c r="AR49" s="67" t="s">
        <v>17</v>
      </c>
      <c r="AS49" s="66" t="s">
        <v>17</v>
      </c>
      <c r="AT49" s="62">
        <f>AT40+AT48</f>
        <v>4</v>
      </c>
      <c r="AU49" s="63">
        <f>IF(AT49*14=0,"",AT49*14)</f>
        <v>56</v>
      </c>
      <c r="AV49" s="64">
        <f>AV40+AV48</f>
        <v>30</v>
      </c>
      <c r="AW49" s="63">
        <f>IF(AV49*15=0,"",AV49*15)</f>
        <v>450</v>
      </c>
      <c r="AX49" s="65" t="s">
        <v>17</v>
      </c>
      <c r="AY49" s="117" t="s">
        <v>17</v>
      </c>
      <c r="AZ49" s="68">
        <f>IF(D49+J49+P49+V49+AB49+AN49+AT49+AH49=0,"",D49+J49+P49+V49+AB49+AN49+AT49+AH49)</f>
        <v>122</v>
      </c>
      <c r="BA49" s="125">
        <f>IF((D49+J49+P49+V49+AB49+AH49+AN49+AT49)*14=0,"",(D49+J49+P49+V49+AB49+AH49+AN49+AT49)*14)</f>
        <v>1708</v>
      </c>
      <c r="BB49" s="126">
        <f>IF(F49+L49+R49+X49+AD49+AP49+AV49+AJ49=0,"",F49+L49+R49+X49+AD49+AP49+AV49+AJ49)</f>
        <v>146</v>
      </c>
      <c r="BC49" s="90">
        <f t="shared" si="173"/>
        <v>2044</v>
      </c>
      <c r="BD49" s="65" t="s">
        <v>17</v>
      </c>
      <c r="BE49" s="69" t="s">
        <v>40</v>
      </c>
      <c r="BF49" s="46"/>
      <c r="BG49" s="46"/>
    </row>
    <row r="50" spans="1:59" s="37" customFormat="1" ht="13.7" customHeight="1">
      <c r="A50" s="57"/>
      <c r="B50" s="134"/>
      <c r="C50" s="70"/>
      <c r="D50" s="812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12"/>
      <c r="AC50" s="813"/>
      <c r="AD50" s="813"/>
      <c r="AE50" s="813"/>
      <c r="AF50" s="813"/>
      <c r="AG50" s="813"/>
      <c r="AH50" s="813"/>
      <c r="AI50" s="813"/>
      <c r="AJ50" s="813"/>
      <c r="AK50" s="813"/>
      <c r="AL50" s="813"/>
      <c r="AM50" s="813"/>
      <c r="AN50" s="813"/>
      <c r="AO50" s="813"/>
      <c r="AP50" s="813"/>
      <c r="AQ50" s="813"/>
      <c r="AR50" s="813"/>
      <c r="AS50" s="813"/>
      <c r="AT50" s="813"/>
      <c r="AU50" s="813"/>
      <c r="AV50" s="813"/>
      <c r="AW50" s="813"/>
      <c r="AX50" s="813"/>
      <c r="AY50" s="813"/>
      <c r="AZ50" s="814"/>
      <c r="BA50" s="815"/>
      <c r="BB50" s="815"/>
      <c r="BC50" s="815"/>
      <c r="BD50" s="815"/>
      <c r="BE50" s="816"/>
      <c r="BF50" s="46"/>
      <c r="BG50" s="46"/>
    </row>
    <row r="51" spans="1:59" s="37" customFormat="1" ht="13.7" customHeight="1">
      <c r="A51" s="406"/>
      <c r="B51" s="374" t="s">
        <v>15</v>
      </c>
      <c r="C51" s="375" t="s">
        <v>20</v>
      </c>
      <c r="D51" s="407"/>
      <c r="E51" s="266"/>
      <c r="F51" s="266"/>
      <c r="G51" s="266"/>
      <c r="H51" s="267"/>
      <c r="I51" s="408"/>
      <c r="J51" s="376"/>
      <c r="K51" s="266"/>
      <c r="L51" s="266"/>
      <c r="M51" s="266"/>
      <c r="N51" s="267"/>
      <c r="O51" s="408"/>
      <c r="P51" s="377"/>
      <c r="Q51" s="266"/>
      <c r="R51" s="266"/>
      <c r="S51" s="266"/>
      <c r="T51" s="267"/>
      <c r="U51" s="267"/>
      <c r="V51" s="377"/>
      <c r="W51" s="266"/>
      <c r="X51" s="266"/>
      <c r="Y51" s="266"/>
      <c r="Z51" s="267"/>
      <c r="AA51" s="408"/>
      <c r="AB51" s="376"/>
      <c r="AC51" s="266"/>
      <c r="AD51" s="266"/>
      <c r="AE51" s="266"/>
      <c r="AF51" s="267"/>
      <c r="AG51" s="267"/>
      <c r="AH51" s="267"/>
      <c r="AI51" s="266"/>
      <c r="AJ51" s="266"/>
      <c r="AK51" s="19"/>
      <c r="AL51" s="28"/>
      <c r="AM51" s="442"/>
      <c r="AN51" s="376"/>
      <c r="AO51" s="266"/>
      <c r="AP51" s="266"/>
      <c r="AQ51" s="266"/>
      <c r="AR51" s="267"/>
      <c r="AS51" s="408"/>
      <c r="AT51" s="376"/>
      <c r="AU51" s="266"/>
      <c r="AV51" s="266"/>
      <c r="AW51" s="255"/>
      <c r="AX51" s="268"/>
      <c r="AY51" s="269"/>
      <c r="AZ51" s="71"/>
      <c r="BA51" s="270"/>
      <c r="BB51" s="270"/>
      <c r="BC51" s="270"/>
      <c r="BD51" s="270"/>
      <c r="BE51" s="98"/>
      <c r="BF51" s="46"/>
      <c r="BG51" s="46"/>
    </row>
    <row r="52" spans="1:59" s="37" customFormat="1" ht="13.7" customHeight="1">
      <c r="A52" s="78"/>
      <c r="B52" s="271" t="s">
        <v>15</v>
      </c>
      <c r="C52" s="272" t="s">
        <v>21</v>
      </c>
      <c r="D52" s="273"/>
      <c r="E52" s="266"/>
      <c r="F52" s="266"/>
      <c r="G52" s="266"/>
      <c r="H52" s="267"/>
      <c r="I52" s="274"/>
      <c r="J52" s="376"/>
      <c r="K52" s="266"/>
      <c r="L52" s="266"/>
      <c r="M52" s="266"/>
      <c r="N52" s="267"/>
      <c r="O52" s="274"/>
      <c r="P52" s="377"/>
      <c r="Q52" s="266"/>
      <c r="R52" s="266"/>
      <c r="S52" s="266"/>
      <c r="T52" s="267"/>
      <c r="U52" s="267"/>
      <c r="V52" s="377"/>
      <c r="W52" s="266"/>
      <c r="X52" s="266"/>
      <c r="Y52" s="266"/>
      <c r="Z52" s="267"/>
      <c r="AA52" s="274"/>
      <c r="AB52" s="376"/>
      <c r="AC52" s="266"/>
      <c r="AD52" s="266"/>
      <c r="AE52" s="266"/>
      <c r="AF52" s="267"/>
      <c r="AG52" s="267"/>
      <c r="AH52" s="267"/>
      <c r="AI52" s="266"/>
      <c r="AJ52" s="266"/>
      <c r="AK52" s="19"/>
      <c r="AL52" s="28"/>
      <c r="AM52" s="79"/>
      <c r="AN52" s="376"/>
      <c r="AO52" s="266"/>
      <c r="AP52" s="266"/>
      <c r="AQ52" s="266"/>
      <c r="AR52" s="267"/>
      <c r="AS52" s="274"/>
      <c r="AT52" s="376"/>
      <c r="AU52" s="266"/>
      <c r="AV52" s="266"/>
      <c r="AW52" s="255"/>
      <c r="AX52" s="268"/>
      <c r="AY52" s="269"/>
      <c r="AZ52" s="71"/>
      <c r="BA52" s="270"/>
      <c r="BB52" s="270"/>
      <c r="BC52" s="270"/>
      <c r="BD52" s="270"/>
      <c r="BE52" s="98"/>
      <c r="BF52" s="46"/>
      <c r="BG52" s="46"/>
    </row>
    <row r="53" spans="1:59" s="37" customFormat="1" ht="9.9499999999999993" customHeight="1">
      <c r="A53" s="78"/>
      <c r="B53" s="271" t="s">
        <v>15</v>
      </c>
      <c r="C53" s="272" t="s">
        <v>30</v>
      </c>
      <c r="D53" s="273"/>
      <c r="E53" s="266"/>
      <c r="F53" s="266"/>
      <c r="G53" s="266"/>
      <c r="H53" s="267"/>
      <c r="I53" s="274"/>
      <c r="J53" s="376"/>
      <c r="K53" s="266"/>
      <c r="L53" s="266"/>
      <c r="M53" s="266"/>
      <c r="N53" s="267"/>
      <c r="O53" s="274"/>
      <c r="P53" s="377"/>
      <c r="Q53" s="266"/>
      <c r="R53" s="266"/>
      <c r="S53" s="266"/>
      <c r="T53" s="267"/>
      <c r="U53" s="267"/>
      <c r="V53" s="377"/>
      <c r="W53" s="266"/>
      <c r="X53" s="266"/>
      <c r="Y53" s="266"/>
      <c r="Z53" s="267"/>
      <c r="AA53" s="274"/>
      <c r="AB53" s="376"/>
      <c r="AC53" s="266"/>
      <c r="AD53" s="266"/>
      <c r="AE53" s="266"/>
      <c r="AF53" s="267"/>
      <c r="AG53" s="267"/>
      <c r="AH53" s="267"/>
      <c r="AI53" s="266"/>
      <c r="AJ53" s="266"/>
      <c r="AK53" s="19"/>
      <c r="AL53" s="28"/>
      <c r="AM53" s="79"/>
      <c r="AN53" s="376"/>
      <c r="AO53" s="266"/>
      <c r="AP53" s="266"/>
      <c r="AQ53" s="266"/>
      <c r="AR53" s="267"/>
      <c r="AS53" s="274"/>
      <c r="AT53" s="376"/>
      <c r="AU53" s="266"/>
      <c r="AV53" s="266"/>
      <c r="AW53" s="255"/>
      <c r="AX53" s="268"/>
      <c r="AY53" s="269"/>
      <c r="AZ53" s="71"/>
      <c r="BA53" s="270"/>
      <c r="BB53" s="270"/>
      <c r="BC53" s="270"/>
      <c r="BD53" s="270"/>
      <c r="BE53" s="98"/>
      <c r="BF53" s="46"/>
      <c r="BG53" s="46"/>
    </row>
    <row r="54" spans="1:59" s="37" customFormat="1" ht="15.7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380"/>
      <c r="AX54" s="380"/>
      <c r="AY54" s="380"/>
      <c r="AZ54" s="410"/>
      <c r="BA54" s="411"/>
      <c r="BB54" s="411"/>
      <c r="BC54" s="411"/>
      <c r="BD54" s="411"/>
      <c r="BE54" s="412"/>
      <c r="BF54" s="46"/>
      <c r="BG54" s="46"/>
    </row>
    <row r="55" spans="1:59" s="37" customFormat="1" ht="15.75" customHeight="1">
      <c r="A55" s="819" t="s">
        <v>22</v>
      </c>
      <c r="B55" s="820"/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  <c r="Q55" s="820"/>
      <c r="R55" s="820"/>
      <c r="S55" s="820"/>
      <c r="T55" s="820"/>
      <c r="U55" s="820"/>
      <c r="V55" s="820"/>
      <c r="W55" s="820"/>
      <c r="X55" s="820"/>
      <c r="Y55" s="820"/>
      <c r="Z55" s="820"/>
      <c r="AA55" s="820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0"/>
      <c r="BA55" s="411"/>
      <c r="BB55" s="411"/>
      <c r="BC55" s="411"/>
      <c r="BD55" s="411"/>
      <c r="BE55" s="412"/>
      <c r="BF55" s="46"/>
      <c r="BG55" s="46"/>
    </row>
    <row r="56" spans="1:59" s="37" customFormat="1" ht="15.75" customHeight="1">
      <c r="A56" s="414"/>
      <c r="B56" s="415"/>
      <c r="C56" s="416" t="s">
        <v>23</v>
      </c>
      <c r="D56" s="276"/>
      <c r="E56" s="277"/>
      <c r="F56" s="277"/>
      <c r="G56" s="277"/>
      <c r="H56" s="250"/>
      <c r="I56" s="278" t="str">
        <f>IF(COUNTIF(I12:I53,"A")=0,"",COUNTIF(I12:I53,"A"))</f>
        <v/>
      </c>
      <c r="J56" s="276"/>
      <c r="K56" s="277"/>
      <c r="L56" s="277"/>
      <c r="M56" s="277"/>
      <c r="N56" s="250"/>
      <c r="O56" s="278" t="str">
        <f>IF(COUNTIF(O12:O53,"A")=0,"",COUNTIF(O12:O53,"A"))</f>
        <v/>
      </c>
      <c r="P56" s="276"/>
      <c r="Q56" s="277"/>
      <c r="R56" s="277"/>
      <c r="S56" s="277"/>
      <c r="T56" s="250"/>
      <c r="U56" s="278" t="str">
        <f>IF(COUNTIF(U12:U53,"A")=0,"",COUNTIF(U12:U53,"A"))</f>
        <v/>
      </c>
      <c r="V56" s="276"/>
      <c r="W56" s="277"/>
      <c r="X56" s="277"/>
      <c r="Y56" s="277"/>
      <c r="Z56" s="250"/>
      <c r="AA56" s="278" t="str">
        <f>IF(COUNTIF(AA12:AA53,"A")=0,"",COUNTIF(AA12:AA53,"A"))</f>
        <v/>
      </c>
      <c r="AB56" s="276"/>
      <c r="AC56" s="277"/>
      <c r="AD56" s="277"/>
      <c r="AE56" s="277"/>
      <c r="AF56" s="250"/>
      <c r="AG56" s="278" t="str">
        <f>IF(COUNTIF(AG12:AG53,"A")=0,"",COUNTIF(AG12:AG53,"A"))</f>
        <v/>
      </c>
      <c r="AH56" s="276"/>
      <c r="AI56" s="277"/>
      <c r="AJ56" s="277"/>
      <c r="AK56" s="277"/>
      <c r="AL56" s="250"/>
      <c r="AM56" s="278" t="str">
        <f>IF(COUNTIF(AM12:AM53,"A")=0,"",COUNTIF(AM12:AM53,"A"))</f>
        <v/>
      </c>
      <c r="AN56" s="276"/>
      <c r="AO56" s="277"/>
      <c r="AP56" s="277"/>
      <c r="AQ56" s="277"/>
      <c r="AR56" s="250"/>
      <c r="AS56" s="278" t="str">
        <f>IF(COUNTIF(AS12:AS53,"A")=0,"",COUNTIF(AS12:AS53,"A"))</f>
        <v/>
      </c>
      <c r="AT56" s="276"/>
      <c r="AU56" s="277"/>
      <c r="AV56" s="277"/>
      <c r="AW56" s="277"/>
      <c r="AX56" s="250"/>
      <c r="AY56" s="278" t="str">
        <f>IF(COUNTIF(AY12:AY53,"A")=0,"",COUNTIF(AY12:AY53,"A"))</f>
        <v/>
      </c>
      <c r="AZ56" s="417"/>
      <c r="BA56" s="277"/>
      <c r="BB56" s="277"/>
      <c r="BC56" s="277"/>
      <c r="BD56" s="250"/>
      <c r="BE56" s="381" t="str">
        <f t="shared" ref="BE56:BE68" si="180">IF(SUM(I56:AY56)=0,"",SUM(I56:AY56))</f>
        <v/>
      </c>
      <c r="BF56" s="46"/>
      <c r="BG56" s="46"/>
    </row>
    <row r="57" spans="1:59" s="37" customFormat="1" ht="15.75" customHeight="1">
      <c r="A57" s="414"/>
      <c r="B57" s="415"/>
      <c r="C57" s="416" t="s">
        <v>24</v>
      </c>
      <c r="D57" s="276"/>
      <c r="E57" s="277"/>
      <c r="F57" s="277"/>
      <c r="G57" s="277"/>
      <c r="H57" s="250"/>
      <c r="I57" s="278" t="str">
        <f>IF(COUNTIF(I12:I53,"B")=0,"",COUNTIF(I12:I53,"B"))</f>
        <v/>
      </c>
      <c r="J57" s="276"/>
      <c r="K57" s="277"/>
      <c r="L57" s="277"/>
      <c r="M57" s="277"/>
      <c r="N57" s="250"/>
      <c r="O57" s="278" t="str">
        <f>IF(COUNTIF(O12:O53,"B")=0,"",COUNTIF(O12:O53,"B"))</f>
        <v/>
      </c>
      <c r="P57" s="276"/>
      <c r="Q57" s="277"/>
      <c r="R57" s="277"/>
      <c r="S57" s="277"/>
      <c r="T57" s="250"/>
      <c r="U57" s="278" t="str">
        <f>IF(COUNTIF(U12:U53,"B")=0,"",COUNTIF(U12:U53,"B"))</f>
        <v/>
      </c>
      <c r="V57" s="276"/>
      <c r="W57" s="277"/>
      <c r="X57" s="277"/>
      <c r="Y57" s="277"/>
      <c r="Z57" s="250"/>
      <c r="AA57" s="278" t="str">
        <f>IF(COUNTIF(AA12:AA53,"B")=0,"",COUNTIF(AA12:AA53,"B"))</f>
        <v/>
      </c>
      <c r="AB57" s="276"/>
      <c r="AC57" s="277"/>
      <c r="AD57" s="277"/>
      <c r="AE57" s="277"/>
      <c r="AF57" s="250"/>
      <c r="AG57" s="278" t="str">
        <f>IF(COUNTIF(AG12:AG53,"B")=0,"",COUNTIF(AG12:AG53,"B"))</f>
        <v/>
      </c>
      <c r="AH57" s="276"/>
      <c r="AI57" s="277"/>
      <c r="AJ57" s="277"/>
      <c r="AK57" s="277"/>
      <c r="AL57" s="250"/>
      <c r="AM57" s="278" t="str">
        <f>IF(COUNTIF(AM12:AM53,"B")=0,"",COUNTIF(AM12:AM53,"B"))</f>
        <v/>
      </c>
      <c r="AN57" s="276"/>
      <c r="AO57" s="277"/>
      <c r="AP57" s="277"/>
      <c r="AQ57" s="277"/>
      <c r="AR57" s="250"/>
      <c r="AS57" s="278" t="str">
        <f>IF(COUNTIF(AS12:AS53,"B")=0,"",COUNTIF(AS12:AS53,"B"))</f>
        <v/>
      </c>
      <c r="AT57" s="276"/>
      <c r="AU57" s="277"/>
      <c r="AV57" s="277"/>
      <c r="AW57" s="277"/>
      <c r="AX57" s="250"/>
      <c r="AY57" s="278" t="str">
        <f>IF(COUNTIF(AY12:AY53,"B")=0,"",COUNTIF(AY12:AY53,"B"))</f>
        <v/>
      </c>
      <c r="AZ57" s="417"/>
      <c r="BA57" s="277"/>
      <c r="BB57" s="277"/>
      <c r="BC57" s="277"/>
      <c r="BD57" s="250"/>
      <c r="BE57" s="381" t="str">
        <f t="shared" si="180"/>
        <v/>
      </c>
      <c r="BF57" s="46"/>
      <c r="BG57" s="46"/>
    </row>
    <row r="58" spans="1:59" s="37" customFormat="1" ht="15.75" customHeight="1">
      <c r="A58" s="414"/>
      <c r="B58" s="415"/>
      <c r="C58" s="416" t="s">
        <v>57</v>
      </c>
      <c r="D58" s="276"/>
      <c r="E58" s="277"/>
      <c r="F58" s="277"/>
      <c r="G58" s="277"/>
      <c r="H58" s="250"/>
      <c r="I58" s="278" t="str">
        <f>IF(COUNTIF(I12:I53,"ÉÉ")=0,"",COUNTIF(I12:I53,"ÉÉ"))</f>
        <v/>
      </c>
      <c r="J58" s="276"/>
      <c r="K58" s="277"/>
      <c r="L58" s="277"/>
      <c r="M58" s="277"/>
      <c r="N58" s="250"/>
      <c r="O58" s="278" t="str">
        <f>IF(COUNTIF(O12:O53,"ÉÉ")=0,"",COUNTIF(O12:O53,"ÉÉ"))</f>
        <v/>
      </c>
      <c r="P58" s="276"/>
      <c r="Q58" s="277"/>
      <c r="R58" s="277"/>
      <c r="S58" s="277"/>
      <c r="T58" s="250"/>
      <c r="U58" s="278" t="str">
        <f>IF(COUNTIF(U12:U53,"ÉÉ")=0,"",COUNTIF(U12:U53,"ÉÉ"))</f>
        <v/>
      </c>
      <c r="V58" s="276"/>
      <c r="W58" s="277"/>
      <c r="X58" s="277"/>
      <c r="Y58" s="277"/>
      <c r="Z58" s="250"/>
      <c r="AA58" s="278">
        <f>IF(COUNTIF(AA12:AA53,"ÉÉ")=0,"",COUNTIF(AA12:AA53,"ÉÉ"))</f>
        <v>2</v>
      </c>
      <c r="AB58" s="276"/>
      <c r="AC58" s="277"/>
      <c r="AD58" s="277"/>
      <c r="AE58" s="277"/>
      <c r="AF58" s="250"/>
      <c r="AG58" s="278">
        <f>IF(COUNTIF(AG12:AG53,"ÉÉ")=0,"",COUNTIF(AG12:AG53,"ÉÉ"))</f>
        <v>5</v>
      </c>
      <c r="AH58" s="276"/>
      <c r="AI58" s="277"/>
      <c r="AJ58" s="277"/>
      <c r="AK58" s="277"/>
      <c r="AL58" s="250"/>
      <c r="AM58" s="278">
        <f>IF(COUNTIF(AM12:AM53,"ÉÉ")=0,"",COUNTIF(AM12:AM53,"ÉÉ"))</f>
        <v>3</v>
      </c>
      <c r="AN58" s="276"/>
      <c r="AO58" s="277"/>
      <c r="AP58" s="277"/>
      <c r="AQ58" s="277"/>
      <c r="AR58" s="250"/>
      <c r="AS58" s="278">
        <f>IF(COUNTIF(AS12:AS53,"ÉÉ")=0,"",COUNTIF(AS12:AS53,"ÉÉ"))</f>
        <v>2</v>
      </c>
      <c r="AT58" s="276"/>
      <c r="AU58" s="277"/>
      <c r="AV58" s="277"/>
      <c r="AW58" s="277"/>
      <c r="AX58" s="250"/>
      <c r="AY58" s="278">
        <f>IF(COUNTIF(AY12:AY53,"ÉÉ")=0,"",COUNTIF(AY12:AY53,"ÉÉ"))</f>
        <v>2</v>
      </c>
      <c r="AZ58" s="417"/>
      <c r="BA58" s="277"/>
      <c r="BB58" s="277"/>
      <c r="BC58" s="277"/>
      <c r="BD58" s="250"/>
      <c r="BE58" s="381">
        <f t="shared" si="180"/>
        <v>14</v>
      </c>
      <c r="BF58" s="46"/>
      <c r="BG58" s="46"/>
    </row>
    <row r="59" spans="1:59" s="37" customFormat="1" ht="15.75" customHeight="1">
      <c r="A59" s="414"/>
      <c r="B59" s="415"/>
      <c r="C59" s="416" t="s">
        <v>58</v>
      </c>
      <c r="D59" s="280"/>
      <c r="E59" s="281"/>
      <c r="F59" s="281"/>
      <c r="G59" s="281"/>
      <c r="H59" s="282"/>
      <c r="I59" s="278" t="str">
        <f>IF(COUNTIF(I12:I53,"ÉÉ(Z)")=0,"",COUNTIF(I12:I53,"ÉÉ(Z)"))</f>
        <v/>
      </c>
      <c r="J59" s="280"/>
      <c r="K59" s="281"/>
      <c r="L59" s="281"/>
      <c r="M59" s="281"/>
      <c r="N59" s="282"/>
      <c r="O59" s="278" t="str">
        <f>IF(COUNTIF(O12:O53,"ÉÉ(Z)")=0,"",COUNTIF(O12:O53,"ÉÉ(Z)"))</f>
        <v/>
      </c>
      <c r="P59" s="280"/>
      <c r="Q59" s="281"/>
      <c r="R59" s="281"/>
      <c r="S59" s="281"/>
      <c r="T59" s="282"/>
      <c r="U59" s="278" t="str">
        <f>IF(COUNTIF(U12:U53,"ÉÉ(Z)")=0,"",COUNTIF(U12:U53,"ÉÉ(Z)"))</f>
        <v/>
      </c>
      <c r="V59" s="280"/>
      <c r="W59" s="281"/>
      <c r="X59" s="281"/>
      <c r="Y59" s="281"/>
      <c r="Z59" s="282"/>
      <c r="AA59" s="278" t="str">
        <f>IF(COUNTIF(AA12:AA53,"ÉÉ(Z)")=0,"",COUNTIF(AA12:AA53,"ÉÉ(Z)"))</f>
        <v/>
      </c>
      <c r="AB59" s="280"/>
      <c r="AC59" s="281"/>
      <c r="AD59" s="281"/>
      <c r="AE59" s="281"/>
      <c r="AF59" s="282"/>
      <c r="AG59" s="278" t="str">
        <f>IF(COUNTIF(AG12:AG53,"ÉÉ(Z)")=0,"",COUNTIF(AG12:AG53,"ÉÉ(Z)"))</f>
        <v/>
      </c>
      <c r="AH59" s="280"/>
      <c r="AI59" s="281"/>
      <c r="AJ59" s="281"/>
      <c r="AK59" s="281"/>
      <c r="AL59" s="282"/>
      <c r="AM59" s="278" t="str">
        <f>IF(COUNTIF(AM12:AM53,"ÉÉ(Z)")=0,"",COUNTIF(AM12:AM53,"ÉÉ(Z)"))</f>
        <v/>
      </c>
      <c r="AN59" s="280"/>
      <c r="AO59" s="281"/>
      <c r="AP59" s="281"/>
      <c r="AQ59" s="281"/>
      <c r="AR59" s="282"/>
      <c r="AS59" s="278" t="str">
        <f>IF(COUNTIF(AS12:AS53,"ÉÉ(Z)")=0,"",COUNTIF(AS12:AS53,"ÉÉ(Z)"))</f>
        <v/>
      </c>
      <c r="AT59" s="280"/>
      <c r="AU59" s="281"/>
      <c r="AV59" s="281"/>
      <c r="AW59" s="281"/>
      <c r="AX59" s="282"/>
      <c r="AY59" s="278" t="str">
        <f>IF(COUNTIF(AY12:AY53,"ÉÉ(Z)")=0,"",COUNTIF(AY12:AY53,"ÉÉ(Z)"))</f>
        <v/>
      </c>
      <c r="AZ59" s="418"/>
      <c r="BA59" s="281"/>
      <c r="BB59" s="281"/>
      <c r="BC59" s="281"/>
      <c r="BD59" s="282"/>
      <c r="BE59" s="381" t="str">
        <f t="shared" si="180"/>
        <v/>
      </c>
      <c r="BF59" s="187"/>
      <c r="BG59" s="187"/>
    </row>
    <row r="60" spans="1:59" s="37" customFormat="1" ht="15.75" customHeight="1">
      <c r="A60" s="414"/>
      <c r="B60" s="415"/>
      <c r="C60" s="416" t="s">
        <v>59</v>
      </c>
      <c r="D60" s="276"/>
      <c r="E60" s="277"/>
      <c r="F60" s="277"/>
      <c r="G60" s="277"/>
      <c r="H60" s="250"/>
      <c r="I60" s="278" t="str">
        <f>IF(COUNTIF(I12:I53,"GYJ")=0,"",COUNTIF(I12:I53,"GYJ"))</f>
        <v/>
      </c>
      <c r="J60" s="276"/>
      <c r="K60" s="277"/>
      <c r="L60" s="277"/>
      <c r="M60" s="277"/>
      <c r="N60" s="250"/>
      <c r="O60" s="278" t="str">
        <f>IF(COUNTIF(O12:O53,"GYJ")=0,"",COUNTIF(O12:O53,"GYJ"))</f>
        <v/>
      </c>
      <c r="P60" s="276"/>
      <c r="Q60" s="277"/>
      <c r="R60" s="277"/>
      <c r="S60" s="277"/>
      <c r="T60" s="250"/>
      <c r="U60" s="278" t="str">
        <f>IF(COUNTIF(U12:U53,"GYJ")=0,"",COUNTIF(U12:U53,"GYJ"))</f>
        <v/>
      </c>
      <c r="V60" s="276"/>
      <c r="W60" s="277"/>
      <c r="X60" s="277"/>
      <c r="Y60" s="277"/>
      <c r="Z60" s="250"/>
      <c r="AA60" s="278">
        <f>IF(COUNTIF(AA12:AA53,"GYJ")=0,"",COUNTIF(AA12:AA53,"GYJ"))</f>
        <v>2</v>
      </c>
      <c r="AB60" s="276"/>
      <c r="AC60" s="277"/>
      <c r="AD60" s="277"/>
      <c r="AE60" s="277"/>
      <c r="AF60" s="250"/>
      <c r="AG60" s="278" t="str">
        <f>IF(COUNTIF(AG12:AG53,"GYJ")=0,"",COUNTIF(AG12:AG53,"GYJ"))</f>
        <v/>
      </c>
      <c r="AH60" s="276"/>
      <c r="AI60" s="277"/>
      <c r="AJ60" s="277"/>
      <c r="AK60" s="277"/>
      <c r="AL60" s="250"/>
      <c r="AM60" s="278">
        <f>IF(COUNTIF(AM12:AM53,"GYJ")=0,"",COUNTIF(AM12:AM53,"GYJ"))</f>
        <v>1</v>
      </c>
      <c r="AN60" s="276"/>
      <c r="AO60" s="277"/>
      <c r="AP60" s="277"/>
      <c r="AQ60" s="277"/>
      <c r="AR60" s="250"/>
      <c r="AS60" s="278">
        <f>IF(COUNTIF(AS12:AS53,"GYJ")=0,"",COUNTIF(AS12:AS53,"GYJ"))</f>
        <v>2</v>
      </c>
      <c r="AT60" s="276"/>
      <c r="AU60" s="277"/>
      <c r="AV60" s="277"/>
      <c r="AW60" s="277"/>
      <c r="AX60" s="250"/>
      <c r="AY60" s="278">
        <f>IF(COUNTIF(AY12:AY53,"GYJ")=0,"",COUNTIF(AY12:AY53,"GYJ"))</f>
        <v>2</v>
      </c>
      <c r="AZ60" s="417"/>
      <c r="BA60" s="277"/>
      <c r="BB60" s="277"/>
      <c r="BC60" s="277"/>
      <c r="BD60" s="250"/>
      <c r="BE60" s="381">
        <f t="shared" si="180"/>
        <v>7</v>
      </c>
      <c r="BF60" s="187"/>
      <c r="BG60" s="187"/>
    </row>
    <row r="61" spans="1:59" s="37" customFormat="1" ht="15.75" customHeight="1">
      <c r="A61" s="414"/>
      <c r="B61" s="419"/>
      <c r="C61" s="416" t="s">
        <v>60</v>
      </c>
      <c r="D61" s="276"/>
      <c r="E61" s="277"/>
      <c r="F61" s="277"/>
      <c r="G61" s="277"/>
      <c r="H61" s="250"/>
      <c r="I61" s="278" t="str">
        <f>IF(COUNTIF(I12:I53,"GYJ(Z)")=0,"",COUNTIF(I12:I53,"GYJ(Z)"))</f>
        <v/>
      </c>
      <c r="J61" s="276"/>
      <c r="K61" s="277"/>
      <c r="L61" s="277"/>
      <c r="M61" s="277"/>
      <c r="N61" s="250"/>
      <c r="O61" s="278" t="str">
        <f>IF(COUNTIF(O12:O53,"GYJ(Z)")=0,"",COUNTIF(O12:O53,"GYJ(Z)"))</f>
        <v/>
      </c>
      <c r="P61" s="276"/>
      <c r="Q61" s="277"/>
      <c r="R61" s="277"/>
      <c r="S61" s="277"/>
      <c r="T61" s="250"/>
      <c r="U61" s="278" t="str">
        <f>IF(COUNTIF(U12:U53,"GYJ(Z)")=0,"",COUNTIF(U12:U53,"GYJ(Z)"))</f>
        <v/>
      </c>
      <c r="V61" s="276"/>
      <c r="W61" s="277"/>
      <c r="X61" s="277"/>
      <c r="Y61" s="277"/>
      <c r="Z61" s="250"/>
      <c r="AA61" s="278" t="str">
        <f>IF(COUNTIF(AA12:AA53,"GYJ(Z)")=0,"",COUNTIF(AA12:AA53,"GYJ(Z)"))</f>
        <v/>
      </c>
      <c r="AB61" s="276"/>
      <c r="AC61" s="277"/>
      <c r="AD61" s="277"/>
      <c r="AE61" s="277"/>
      <c r="AF61" s="250"/>
      <c r="AG61" s="278" t="str">
        <f>IF(COUNTIF(AG12:AG53,"GYJ(Z)")=0,"",COUNTIF(AG12:AG53,"GYJ(Z)"))</f>
        <v/>
      </c>
      <c r="AH61" s="276"/>
      <c r="AI61" s="277"/>
      <c r="AJ61" s="277"/>
      <c r="AK61" s="277"/>
      <c r="AL61" s="250"/>
      <c r="AM61" s="278" t="str">
        <f>IF(COUNTIF(AM12:AM53,"GYJ(Z)")=0,"",COUNTIF(AM12:AM53,"GYJ(Z)"))</f>
        <v/>
      </c>
      <c r="AN61" s="276"/>
      <c r="AO61" s="277"/>
      <c r="AP61" s="277"/>
      <c r="AQ61" s="277"/>
      <c r="AR61" s="250"/>
      <c r="AS61" s="278" t="str">
        <f>IF(COUNTIF(AS12:AS53,"GYJ(Z)")=0,"",COUNTIF(AS12:AS53,"GYJ(Z)"))</f>
        <v/>
      </c>
      <c r="AT61" s="276"/>
      <c r="AU61" s="277"/>
      <c r="AV61" s="277"/>
      <c r="AW61" s="277"/>
      <c r="AX61" s="250"/>
      <c r="AY61" s="278">
        <f>IF(COUNTIF(AY12:AY53,"GYJ(Z)")=0,"",COUNTIF(AY12:AY53,"GYJ(Z)"))</f>
        <v>1</v>
      </c>
      <c r="AZ61" s="417"/>
      <c r="BA61" s="277"/>
      <c r="BB61" s="277"/>
      <c r="BC61" s="277"/>
      <c r="BD61" s="250"/>
      <c r="BE61" s="381">
        <f t="shared" si="180"/>
        <v>1</v>
      </c>
      <c r="BF61" s="187"/>
      <c r="BG61" s="187"/>
    </row>
    <row r="62" spans="1:59" s="37" customFormat="1" ht="15.75" customHeight="1">
      <c r="A62" s="414"/>
      <c r="B62" s="415"/>
      <c r="C62" s="283" t="s">
        <v>32</v>
      </c>
      <c r="D62" s="276"/>
      <c r="E62" s="277"/>
      <c r="F62" s="277"/>
      <c r="G62" s="277"/>
      <c r="H62" s="250"/>
      <c r="I62" s="278" t="str">
        <f>IF(COUNTIF(I12:I53,"K")=0,"",COUNTIF(I12:I53,"K"))</f>
        <v/>
      </c>
      <c r="J62" s="276"/>
      <c r="K62" s="277"/>
      <c r="L62" s="277"/>
      <c r="M62" s="277"/>
      <c r="N62" s="250"/>
      <c r="O62" s="278" t="str">
        <f>IF(COUNTIF(O12:O53,"K")=0,"",COUNTIF(O12:O53,"K"))</f>
        <v/>
      </c>
      <c r="P62" s="276"/>
      <c r="Q62" s="277"/>
      <c r="R62" s="277"/>
      <c r="S62" s="277"/>
      <c r="T62" s="250"/>
      <c r="U62" s="278" t="str">
        <f>IF(COUNTIF(U12:U53,"K")=0,"",COUNTIF(U12:U53,"K"))</f>
        <v/>
      </c>
      <c r="V62" s="276"/>
      <c r="W62" s="277"/>
      <c r="X62" s="277"/>
      <c r="Y62" s="277"/>
      <c r="Z62" s="250"/>
      <c r="AA62" s="278" t="str">
        <f>IF(COUNTIF(AA12:AA53,"K")=0,"",COUNTIF(AA12:AA53,"K"))</f>
        <v/>
      </c>
      <c r="AB62" s="276"/>
      <c r="AC62" s="277"/>
      <c r="AD62" s="277"/>
      <c r="AE62" s="277"/>
      <c r="AF62" s="250"/>
      <c r="AG62" s="278">
        <f>IF(COUNTIF(AG12:AG53,"K")=0,"",COUNTIF(AG12:AG53,"K"))</f>
        <v>2</v>
      </c>
      <c r="AH62" s="276"/>
      <c r="AI62" s="277"/>
      <c r="AJ62" s="277"/>
      <c r="AK62" s="277"/>
      <c r="AL62" s="250"/>
      <c r="AM62" s="278">
        <f>IF(COUNTIF(AM12:AM53,"K")=0,"",COUNTIF(AM12:AM53,"K"))</f>
        <v>2</v>
      </c>
      <c r="AN62" s="276"/>
      <c r="AO62" s="277"/>
      <c r="AP62" s="277"/>
      <c r="AQ62" s="277"/>
      <c r="AR62" s="250"/>
      <c r="AS62" s="278" t="str">
        <f>IF(COUNTIF(AS12:AS53,"K")=0,"",COUNTIF(AS12:AS53,"K"))</f>
        <v/>
      </c>
      <c r="AT62" s="276"/>
      <c r="AU62" s="277"/>
      <c r="AV62" s="277"/>
      <c r="AW62" s="277"/>
      <c r="AX62" s="250"/>
      <c r="AY62" s="278" t="str">
        <f>IF(COUNTIF(AY12:AY53,"K")=0,"",COUNTIF(AY12:AY53,"K"))</f>
        <v/>
      </c>
      <c r="AZ62" s="417"/>
      <c r="BA62" s="277"/>
      <c r="BB62" s="277"/>
      <c r="BC62" s="277"/>
      <c r="BD62" s="250"/>
      <c r="BE62" s="381">
        <f t="shared" si="180"/>
        <v>4</v>
      </c>
      <c r="BF62" s="187"/>
      <c r="BG62" s="187"/>
    </row>
    <row r="63" spans="1:59" s="37" customFormat="1" ht="15.75" customHeight="1">
      <c r="A63" s="414"/>
      <c r="B63" s="415"/>
      <c r="C63" s="283" t="s">
        <v>33</v>
      </c>
      <c r="D63" s="276"/>
      <c r="E63" s="277"/>
      <c r="F63" s="277"/>
      <c r="G63" s="277"/>
      <c r="H63" s="250"/>
      <c r="I63" s="278" t="str">
        <f>IF(COUNTIF(I12:I53,"K(Z)")=0,"",COUNTIF(I12:I53,"K(Z)"))</f>
        <v/>
      </c>
      <c r="J63" s="276"/>
      <c r="K63" s="277"/>
      <c r="L63" s="277"/>
      <c r="M63" s="277"/>
      <c r="N63" s="250"/>
      <c r="O63" s="278" t="str">
        <f>IF(COUNTIF(O12:O53,"K(Z)")=0,"",COUNTIF(O12:O53,"K(Z)"))</f>
        <v/>
      </c>
      <c r="P63" s="276"/>
      <c r="Q63" s="277"/>
      <c r="R63" s="277"/>
      <c r="S63" s="277"/>
      <c r="T63" s="250"/>
      <c r="U63" s="278" t="str">
        <f>IF(COUNTIF(U12:U53,"K(Z)")=0,"",COUNTIF(U12:U53,"K(Z)"))</f>
        <v/>
      </c>
      <c r="V63" s="276"/>
      <c r="W63" s="277"/>
      <c r="X63" s="277"/>
      <c r="Y63" s="277"/>
      <c r="Z63" s="250"/>
      <c r="AA63" s="278" t="str">
        <f>IF(COUNTIF(AA12:AA53,"K(Z)")=0,"",COUNTIF(AA12:AA53,"K(Z)"))</f>
        <v/>
      </c>
      <c r="AB63" s="276"/>
      <c r="AC63" s="277"/>
      <c r="AD63" s="277"/>
      <c r="AE63" s="277"/>
      <c r="AF63" s="250"/>
      <c r="AG63" s="278" t="str">
        <f>IF(COUNTIF(AG12:AG53,"K(Z)")=0,"",COUNTIF(AG12:AG53,"K(Z)"))</f>
        <v/>
      </c>
      <c r="AH63" s="276"/>
      <c r="AI63" s="277"/>
      <c r="AJ63" s="277"/>
      <c r="AK63" s="277"/>
      <c r="AL63" s="250"/>
      <c r="AM63" s="278">
        <f>IF(COUNTIF(AM12:AM53,"K(Z)")=0,"",COUNTIF(AM12:AM53,"K(Z)"))</f>
        <v>3</v>
      </c>
      <c r="AN63" s="276"/>
      <c r="AO63" s="277"/>
      <c r="AP63" s="277"/>
      <c r="AQ63" s="277"/>
      <c r="AR63" s="250"/>
      <c r="AS63" s="278">
        <f>IF(COUNTIF(AS12:AS53,"K(Z)")=0,"",COUNTIF(AS12:AS53,"K(Z)"))</f>
        <v>2</v>
      </c>
      <c r="AT63" s="276"/>
      <c r="AU63" s="277"/>
      <c r="AV63" s="277"/>
      <c r="AW63" s="277"/>
      <c r="AX63" s="250"/>
      <c r="AY63" s="278" t="str">
        <f>IF(COUNTIF(AY12:AY53,"K(Z)")=0,"",COUNTIF(AY12:AY53,"K(Z)"))</f>
        <v/>
      </c>
      <c r="AZ63" s="417"/>
      <c r="BA63" s="277"/>
      <c r="BB63" s="277"/>
      <c r="BC63" s="277"/>
      <c r="BD63" s="250"/>
      <c r="BE63" s="381">
        <f t="shared" si="180"/>
        <v>5</v>
      </c>
      <c r="BF63" s="187"/>
      <c r="BG63" s="187"/>
    </row>
    <row r="64" spans="1:59" s="37" customFormat="1" ht="15.75" customHeight="1">
      <c r="A64" s="414"/>
      <c r="B64" s="415"/>
      <c r="C64" s="416" t="s">
        <v>25</v>
      </c>
      <c r="D64" s="276"/>
      <c r="E64" s="277"/>
      <c r="F64" s="277"/>
      <c r="G64" s="277"/>
      <c r="H64" s="250"/>
      <c r="I64" s="278" t="str">
        <f>IF(COUNTIF(I12:I53,"AV")=0,"",COUNTIF(I12:I53,"AV"))</f>
        <v/>
      </c>
      <c r="J64" s="276"/>
      <c r="K64" s="277"/>
      <c r="L64" s="277"/>
      <c r="M64" s="277"/>
      <c r="N64" s="250"/>
      <c r="O64" s="278" t="str">
        <f>IF(COUNTIF(O12:O53,"AV")=0,"",COUNTIF(O12:O53,"AV"))</f>
        <v/>
      </c>
      <c r="P64" s="276"/>
      <c r="Q64" s="277"/>
      <c r="R64" s="277"/>
      <c r="S64" s="277"/>
      <c r="T64" s="250"/>
      <c r="U64" s="278" t="str">
        <f>IF(COUNTIF(U12:U53,"AV")=0,"",COUNTIF(U12:U53,"AV"))</f>
        <v/>
      </c>
      <c r="V64" s="276"/>
      <c r="W64" s="277"/>
      <c r="X64" s="277"/>
      <c r="Y64" s="277"/>
      <c r="Z64" s="250"/>
      <c r="AA64" s="278" t="str">
        <f>IF(COUNTIF(AA12:AA53,"AV")=0,"",COUNTIF(AA12:AA53,"AV"))</f>
        <v/>
      </c>
      <c r="AB64" s="276"/>
      <c r="AC64" s="277"/>
      <c r="AD64" s="277"/>
      <c r="AE64" s="277"/>
      <c r="AF64" s="250"/>
      <c r="AG64" s="278" t="str">
        <f>IF(COUNTIF(AG12:AG53,"AV")=0,"",COUNTIF(AG12:AG53,"AV"))</f>
        <v/>
      </c>
      <c r="AH64" s="276"/>
      <c r="AI64" s="277"/>
      <c r="AJ64" s="277"/>
      <c r="AK64" s="277"/>
      <c r="AL64" s="250"/>
      <c r="AM64" s="278" t="str">
        <f>IF(COUNTIF(AM12:AM53,"AV")=0,"",COUNTIF(AM12:AM53,"AV"))</f>
        <v/>
      </c>
      <c r="AN64" s="276"/>
      <c r="AO64" s="277"/>
      <c r="AP64" s="277"/>
      <c r="AQ64" s="277"/>
      <c r="AR64" s="250"/>
      <c r="AS64" s="278" t="str">
        <f>IF(COUNTIF(AS12:AS53,"AV")=0,"",COUNTIF(AS12:AS53,"AV"))</f>
        <v/>
      </c>
      <c r="AT64" s="276"/>
      <c r="AU64" s="277"/>
      <c r="AV64" s="277"/>
      <c r="AW64" s="277"/>
      <c r="AX64" s="250"/>
      <c r="AY64" s="278" t="str">
        <f>IF(COUNTIF(AY12:AY53,"AV")=0,"",COUNTIF(AY12:AY53,"AV"))</f>
        <v/>
      </c>
      <c r="AZ64" s="417"/>
      <c r="BA64" s="277"/>
      <c r="BB64" s="277"/>
      <c r="BC64" s="277"/>
      <c r="BD64" s="250"/>
      <c r="BE64" s="381" t="str">
        <f t="shared" si="180"/>
        <v/>
      </c>
      <c r="BF64" s="187"/>
      <c r="BG64" s="187"/>
    </row>
    <row r="65" spans="1:59" s="37" customFormat="1" ht="15.75" customHeight="1">
      <c r="A65" s="414"/>
      <c r="B65" s="415"/>
      <c r="C65" s="416" t="s">
        <v>61</v>
      </c>
      <c r="D65" s="276"/>
      <c r="E65" s="277"/>
      <c r="F65" s="277"/>
      <c r="G65" s="277"/>
      <c r="H65" s="250"/>
      <c r="I65" s="278" t="str">
        <f>IF(COUNTIF(I12:I53,"KV")=0,"",COUNTIF(I12:I53,"KV"))</f>
        <v/>
      </c>
      <c r="J65" s="276"/>
      <c r="K65" s="277"/>
      <c r="L65" s="277"/>
      <c r="M65" s="277"/>
      <c r="N65" s="250"/>
      <c r="O65" s="278" t="str">
        <f>IF(COUNTIF(O12:O53,"KV")=0,"",COUNTIF(O12:O53,"KV"))</f>
        <v/>
      </c>
      <c r="P65" s="276"/>
      <c r="Q65" s="277"/>
      <c r="R65" s="277"/>
      <c r="S65" s="277"/>
      <c r="T65" s="250"/>
      <c r="U65" s="278" t="str">
        <f>IF(COUNTIF(U12:U53,"KV")=0,"",COUNTIF(U12:U53,"KV"))</f>
        <v/>
      </c>
      <c r="V65" s="276"/>
      <c r="W65" s="277"/>
      <c r="X65" s="277"/>
      <c r="Y65" s="277"/>
      <c r="Z65" s="250"/>
      <c r="AA65" s="278" t="str">
        <f>IF(COUNTIF(AA12:AA53,"KV")=0,"",COUNTIF(AA12:AA53,"KV"))</f>
        <v/>
      </c>
      <c r="AB65" s="276"/>
      <c r="AC65" s="277"/>
      <c r="AD65" s="277"/>
      <c r="AE65" s="277"/>
      <c r="AF65" s="250"/>
      <c r="AG65" s="278" t="str">
        <f>IF(COUNTIF(AG12:AG53,"KV")=0,"",COUNTIF(AG12:AG53,"KV"))</f>
        <v/>
      </c>
      <c r="AH65" s="276"/>
      <c r="AI65" s="277"/>
      <c r="AJ65" s="277"/>
      <c r="AK65" s="277"/>
      <c r="AL65" s="250"/>
      <c r="AM65" s="278" t="str">
        <f>IF(COUNTIF(AM12:AM53,"KV")=0,"",COUNTIF(AM12:AM53,"KV"))</f>
        <v/>
      </c>
      <c r="AN65" s="276"/>
      <c r="AO65" s="277"/>
      <c r="AP65" s="277"/>
      <c r="AQ65" s="277"/>
      <c r="AR65" s="250"/>
      <c r="AS65" s="278" t="str">
        <f>IF(COUNTIF(AS12:AS53,"KV")=0,"",COUNTIF(AS12:AS53,"KV"))</f>
        <v/>
      </c>
      <c r="AT65" s="276"/>
      <c r="AU65" s="277"/>
      <c r="AV65" s="277"/>
      <c r="AW65" s="277"/>
      <c r="AX65" s="250"/>
      <c r="AY65" s="278" t="str">
        <f>IF(COUNTIF(AY12:AY53,"KV")=0,"",COUNTIF(AY12:AY53,"KV"))</f>
        <v/>
      </c>
      <c r="AZ65" s="417"/>
      <c r="BA65" s="277"/>
      <c r="BB65" s="277"/>
      <c r="BC65" s="277"/>
      <c r="BD65" s="250"/>
      <c r="BE65" s="381" t="str">
        <f t="shared" si="180"/>
        <v/>
      </c>
      <c r="BF65" s="187"/>
      <c r="BG65" s="187"/>
    </row>
    <row r="66" spans="1:59" s="37" customFormat="1" ht="15.75" customHeight="1">
      <c r="A66" s="414"/>
      <c r="B66" s="415"/>
      <c r="C66" s="416" t="s">
        <v>62</v>
      </c>
      <c r="D66" s="284"/>
      <c r="E66" s="365"/>
      <c r="F66" s="365"/>
      <c r="G66" s="365"/>
      <c r="H66" s="308"/>
      <c r="I66" s="278" t="str">
        <f>IF(COUNTIF(I12:I53,"SZG")=0,"",COUNTIF(I12:I53,"SZG"))</f>
        <v/>
      </c>
      <c r="J66" s="284"/>
      <c r="K66" s="365"/>
      <c r="L66" s="365"/>
      <c r="M66" s="365"/>
      <c r="N66" s="308"/>
      <c r="O66" s="278" t="str">
        <f>IF(COUNTIF(O12:O53,"SZG")=0,"",COUNTIF(O12:O53,"SZG"))</f>
        <v/>
      </c>
      <c r="P66" s="284"/>
      <c r="Q66" s="365"/>
      <c r="R66" s="365"/>
      <c r="S66" s="365"/>
      <c r="T66" s="308"/>
      <c r="U66" s="278" t="str">
        <f>IF(COUNTIF(U12:U53,"SZG")=0,"",COUNTIF(U12:U53,"SZG"))</f>
        <v/>
      </c>
      <c r="V66" s="284"/>
      <c r="W66" s="365"/>
      <c r="X66" s="365"/>
      <c r="Y66" s="365"/>
      <c r="Z66" s="308"/>
      <c r="AA66" s="278" t="str">
        <f>IF(COUNTIF(AA12:AA53,"SZG")=0,"",COUNTIF(AA12:AA53,"SZG"))</f>
        <v/>
      </c>
      <c r="AB66" s="284"/>
      <c r="AC66" s="365"/>
      <c r="AD66" s="365"/>
      <c r="AE66" s="365"/>
      <c r="AF66" s="308"/>
      <c r="AG66" s="278" t="str">
        <f>IF(COUNTIF(AG12:AG53,"SZG")=0,"",COUNTIF(AG12:AG53,"SZG"))</f>
        <v/>
      </c>
      <c r="AH66" s="284"/>
      <c r="AI66" s="365"/>
      <c r="AJ66" s="365"/>
      <c r="AK66" s="365"/>
      <c r="AL66" s="308"/>
      <c r="AM66" s="278" t="str">
        <f>IF(COUNTIF(AM12:AM53,"SZG")=0,"",COUNTIF(AM12:AM53,"SZG"))</f>
        <v/>
      </c>
      <c r="AN66" s="284"/>
      <c r="AO66" s="365"/>
      <c r="AP66" s="365"/>
      <c r="AQ66" s="365"/>
      <c r="AR66" s="308"/>
      <c r="AS66" s="278" t="str">
        <f>IF(COUNTIF(AS12:AS53,"SZG")=0,"",COUNTIF(AS12:AS53,"SZG"))</f>
        <v/>
      </c>
      <c r="AT66" s="284"/>
      <c r="AU66" s="365"/>
      <c r="AV66" s="365"/>
      <c r="AW66" s="365"/>
      <c r="AX66" s="308"/>
      <c r="AY66" s="278" t="str">
        <f>IF(COUNTIF(AY12:AY53,"SZG")=0,"",COUNTIF(AY12:AY53,"SZG"))</f>
        <v/>
      </c>
      <c r="AZ66" s="417"/>
      <c r="BA66" s="277"/>
      <c r="BB66" s="277"/>
      <c r="BC66" s="277"/>
      <c r="BD66" s="250"/>
      <c r="BE66" s="381" t="str">
        <f t="shared" si="180"/>
        <v/>
      </c>
      <c r="BF66" s="187"/>
      <c r="BG66" s="187"/>
    </row>
    <row r="67" spans="1:59" s="37" customFormat="1" ht="15.75" customHeight="1">
      <c r="A67" s="414"/>
      <c r="B67" s="415"/>
      <c r="C67" s="416" t="s">
        <v>63</v>
      </c>
      <c r="D67" s="284"/>
      <c r="E67" s="365"/>
      <c r="F67" s="365"/>
      <c r="G67" s="365"/>
      <c r="H67" s="308"/>
      <c r="I67" s="278" t="str">
        <f>IF(COUNTIF(I12:I53,"ZV")=0,"",COUNTIF(I12:I53,"ZV"))</f>
        <v/>
      </c>
      <c r="J67" s="284"/>
      <c r="K67" s="365"/>
      <c r="L67" s="365"/>
      <c r="M67" s="365"/>
      <c r="N67" s="308"/>
      <c r="O67" s="278" t="str">
        <f>IF(COUNTIF(O12:O53,"ZV")=0,"",COUNTIF(O12:O53,"ZV"))</f>
        <v/>
      </c>
      <c r="P67" s="284"/>
      <c r="Q67" s="365"/>
      <c r="R67" s="365"/>
      <c r="S67" s="365"/>
      <c r="T67" s="308"/>
      <c r="U67" s="278" t="str">
        <f>IF(COUNTIF(U12:U53,"ZV")=0,"",COUNTIF(U12:U53,"ZV"))</f>
        <v/>
      </c>
      <c r="V67" s="284"/>
      <c r="W67" s="365"/>
      <c r="X67" s="365"/>
      <c r="Y67" s="365"/>
      <c r="Z67" s="308"/>
      <c r="AA67" s="278" t="str">
        <f>IF(COUNTIF(AA12:AA53,"ZV")=0,"",COUNTIF(AA12:AA53,"ZV"))</f>
        <v/>
      </c>
      <c r="AB67" s="284"/>
      <c r="AC67" s="365"/>
      <c r="AD67" s="365"/>
      <c r="AE67" s="365"/>
      <c r="AF67" s="308"/>
      <c r="AG67" s="278" t="str">
        <f>IF(COUNTIF(AG12:AG53,"ZV")=0,"",COUNTIF(AG12:AG53,"ZV"))</f>
        <v/>
      </c>
      <c r="AH67" s="284"/>
      <c r="AI67" s="365"/>
      <c r="AJ67" s="365"/>
      <c r="AK67" s="365"/>
      <c r="AL67" s="308"/>
      <c r="AM67" s="278" t="str">
        <f>IF(COUNTIF(AM12:AM53,"ZV")=0,"",COUNTIF(AM12:AM53,"ZV"))</f>
        <v/>
      </c>
      <c r="AN67" s="284"/>
      <c r="AO67" s="365"/>
      <c r="AP67" s="365"/>
      <c r="AQ67" s="365"/>
      <c r="AR67" s="308"/>
      <c r="AS67" s="278" t="str">
        <f>IF(COUNTIF(AS12:AS53,"ZV")=0,"",COUNTIF(AS12:AS53,"ZV"))</f>
        <v/>
      </c>
      <c r="AT67" s="284"/>
      <c r="AU67" s="365"/>
      <c r="AV67" s="365"/>
      <c r="AW67" s="365"/>
      <c r="AX67" s="308"/>
      <c r="AY67" s="278" t="str">
        <f>IF(COUNTIF(AY12:AY53,"ZV")=0,"",COUNTIF(AY12:AY53,"ZV"))</f>
        <v/>
      </c>
      <c r="AZ67" s="417"/>
      <c r="BA67" s="277"/>
      <c r="BB67" s="277"/>
      <c r="BC67" s="277"/>
      <c r="BD67" s="250"/>
      <c r="BE67" s="381" t="str">
        <f t="shared" si="180"/>
        <v/>
      </c>
      <c r="BF67" s="187"/>
      <c r="BG67" s="187"/>
    </row>
    <row r="68" spans="1:59" s="37" customFormat="1" ht="15.75" customHeight="1" thickBot="1">
      <c r="A68" s="420"/>
      <c r="B68" s="421"/>
      <c r="C68" s="422" t="s">
        <v>26</v>
      </c>
      <c r="D68" s="423"/>
      <c r="E68" s="424"/>
      <c r="F68" s="424"/>
      <c r="G68" s="424"/>
      <c r="H68" s="425"/>
      <c r="I68" s="426" t="str">
        <f>IF(SUM(I56:I67)=0,"",SUM(I56:I67))</f>
        <v/>
      </c>
      <c r="J68" s="423"/>
      <c r="K68" s="424"/>
      <c r="L68" s="424"/>
      <c r="M68" s="424"/>
      <c r="N68" s="425"/>
      <c r="O68" s="426" t="str">
        <f>IF(SUM(O56:O67)=0,"",SUM(O56:O67))</f>
        <v/>
      </c>
      <c r="P68" s="423"/>
      <c r="Q68" s="424"/>
      <c r="R68" s="424"/>
      <c r="S68" s="424"/>
      <c r="T68" s="425"/>
      <c r="U68" s="426" t="str">
        <f>IF(SUM(U56:U67)=0,"",SUM(U56:U67))</f>
        <v/>
      </c>
      <c r="V68" s="423"/>
      <c r="W68" s="424"/>
      <c r="X68" s="424"/>
      <c r="Y68" s="424"/>
      <c r="Z68" s="425"/>
      <c r="AA68" s="426">
        <f>IF(SUM(AA56:AA67)=0,"",SUM(AA56:AA67))</f>
        <v>4</v>
      </c>
      <c r="AB68" s="423"/>
      <c r="AC68" s="424"/>
      <c r="AD68" s="424"/>
      <c r="AE68" s="424"/>
      <c r="AF68" s="425"/>
      <c r="AG68" s="426">
        <f>IF(SUM(AG56:AG67)=0,"",SUM(AG56:AG67))</f>
        <v>7</v>
      </c>
      <c r="AH68" s="423"/>
      <c r="AI68" s="424"/>
      <c r="AJ68" s="424"/>
      <c r="AK68" s="424"/>
      <c r="AL68" s="425"/>
      <c r="AM68" s="426">
        <f>IF(SUM(AM56:AM67)=0,"",SUM(AM56:AM67))</f>
        <v>9</v>
      </c>
      <c r="AN68" s="423"/>
      <c r="AO68" s="424"/>
      <c r="AP68" s="424"/>
      <c r="AQ68" s="424"/>
      <c r="AR68" s="425"/>
      <c r="AS68" s="426">
        <f>IF(SUM(AS56:AS67)=0,"",SUM(AS56:AS67))</f>
        <v>6</v>
      </c>
      <c r="AT68" s="423"/>
      <c r="AU68" s="424"/>
      <c r="AV68" s="424"/>
      <c r="AW68" s="424"/>
      <c r="AX68" s="425"/>
      <c r="AY68" s="426">
        <f>IF(SUM(AY56:AY67)=0,"",SUM(AY56:AY67))</f>
        <v>5</v>
      </c>
      <c r="AZ68" s="427"/>
      <c r="BA68" s="424"/>
      <c r="BB68" s="424"/>
      <c r="BC68" s="424"/>
      <c r="BD68" s="425"/>
      <c r="BE68" s="428">
        <f t="shared" si="180"/>
        <v>31</v>
      </c>
      <c r="BF68" s="187"/>
      <c r="BG68" s="187"/>
    </row>
    <row r="69" spans="1:59" s="37" customFormat="1" ht="15.75" customHeight="1" thickTop="1">
      <c r="A69" s="72"/>
      <c r="B69" s="162"/>
      <c r="C69" s="162"/>
      <c r="BF69" s="187"/>
      <c r="BG69" s="187"/>
    </row>
    <row r="70" spans="1:59" s="37" customFormat="1" ht="15.75" customHeight="1">
      <c r="A70" s="72"/>
      <c r="B70" s="162"/>
      <c r="C70" s="162"/>
      <c r="BF70" s="187"/>
      <c r="BG70" s="187"/>
    </row>
    <row r="71" spans="1:59" s="37" customFormat="1" ht="15.75" customHeight="1">
      <c r="A71" s="72"/>
      <c r="B71" s="162"/>
      <c r="C71" s="162"/>
      <c r="BF71" s="187"/>
      <c r="BG71" s="187"/>
    </row>
    <row r="72" spans="1:59" s="37" customFormat="1" ht="15.75" customHeight="1">
      <c r="A72" s="72"/>
      <c r="B72" s="162"/>
      <c r="C72" s="162"/>
      <c r="BF72" s="187"/>
      <c r="BG72" s="187"/>
    </row>
    <row r="73" spans="1:59" s="37" customFormat="1" ht="15.75" customHeight="1">
      <c r="A73" s="72"/>
      <c r="B73" s="162"/>
      <c r="C73" s="162"/>
      <c r="BF73" s="187"/>
      <c r="BG73" s="187"/>
    </row>
    <row r="74" spans="1:59" s="37" customFormat="1" ht="15.75" customHeight="1">
      <c r="A74" s="72"/>
      <c r="B74" s="162"/>
      <c r="C74" s="162"/>
      <c r="BF74" s="187"/>
      <c r="BG74" s="187"/>
    </row>
    <row r="75" spans="1:59" s="37" customFormat="1" ht="15.75" customHeight="1">
      <c r="A75" s="72"/>
      <c r="B75" s="162"/>
      <c r="C75" s="162"/>
      <c r="BF75" s="187"/>
      <c r="BG75" s="187"/>
    </row>
    <row r="76" spans="1:59" s="37" customFormat="1" ht="15.75" customHeight="1">
      <c r="A76" s="72"/>
      <c r="B76" s="162"/>
      <c r="C76" s="162"/>
      <c r="BF76" s="187"/>
      <c r="BG76" s="187"/>
    </row>
    <row r="77" spans="1:59" s="37" customFormat="1" ht="15.75" customHeight="1">
      <c r="A77" s="72"/>
      <c r="B77" s="162"/>
      <c r="C77" s="162"/>
      <c r="BF77" s="187"/>
      <c r="BG77" s="187"/>
    </row>
    <row r="78" spans="1:59" s="37" customFormat="1" ht="15.75" customHeight="1">
      <c r="A78" s="72"/>
      <c r="B78" s="162"/>
      <c r="C78" s="162"/>
      <c r="BF78" s="187"/>
      <c r="BG78" s="187"/>
    </row>
    <row r="79" spans="1:59" s="37" customFormat="1" ht="15.75" customHeight="1">
      <c r="A79" s="72"/>
      <c r="B79" s="162"/>
      <c r="C79" s="162"/>
      <c r="BF79" s="187"/>
      <c r="BG79" s="187"/>
    </row>
    <row r="80" spans="1:59" s="37" customFormat="1" ht="15.75" customHeight="1">
      <c r="A80" s="72"/>
      <c r="B80" s="162"/>
      <c r="C80" s="162"/>
      <c r="BF80" s="187"/>
      <c r="BG80" s="187"/>
    </row>
    <row r="81" spans="1:59" s="37" customFormat="1" ht="15.75" customHeight="1">
      <c r="A81" s="72"/>
      <c r="B81" s="162"/>
      <c r="C81" s="162"/>
      <c r="BF81" s="187"/>
      <c r="BG81" s="187"/>
    </row>
    <row r="82" spans="1:59" s="37" customFormat="1" ht="15.75" customHeight="1">
      <c r="A82" s="72"/>
      <c r="B82" s="162"/>
      <c r="C82" s="162"/>
      <c r="BF82" s="187"/>
      <c r="BG82" s="187"/>
    </row>
    <row r="83" spans="1:59" s="37" customFormat="1" ht="15.75" customHeight="1">
      <c r="A83" s="72"/>
      <c r="B83" s="162"/>
      <c r="C83" s="162"/>
      <c r="BF83" s="187"/>
      <c r="BG83" s="187"/>
    </row>
    <row r="84" spans="1:59" s="37" customFormat="1" ht="15.75" customHeight="1">
      <c r="A84" s="72"/>
      <c r="B84" s="162"/>
      <c r="C84" s="162"/>
      <c r="BF84" s="187"/>
      <c r="BG84" s="187"/>
    </row>
    <row r="85" spans="1:59" s="37" customFormat="1" ht="15.75" customHeight="1">
      <c r="A85" s="72"/>
      <c r="B85" s="162"/>
      <c r="C85" s="162"/>
      <c r="BF85" s="187"/>
      <c r="BG85" s="187"/>
    </row>
    <row r="86" spans="1:59" s="37" customFormat="1" ht="15.75" customHeight="1">
      <c r="A86" s="72"/>
      <c r="B86" s="162"/>
      <c r="C86" s="162"/>
      <c r="BF86" s="187"/>
      <c r="BG86" s="187"/>
    </row>
    <row r="87" spans="1:59" s="37" customFormat="1" ht="15.75" customHeight="1">
      <c r="A87" s="72"/>
      <c r="B87" s="162"/>
      <c r="C87" s="162"/>
      <c r="BF87" s="187"/>
      <c r="BG87" s="187"/>
    </row>
    <row r="88" spans="1:59" s="37" customFormat="1" ht="15.75" customHeight="1">
      <c r="A88" s="72"/>
      <c r="B88" s="162"/>
      <c r="C88" s="162"/>
      <c r="BF88" s="187"/>
      <c r="BG88" s="187"/>
    </row>
    <row r="89" spans="1:59" s="37" customFormat="1" ht="15.75" customHeight="1">
      <c r="A89" s="72"/>
      <c r="B89" s="162"/>
      <c r="C89" s="162"/>
      <c r="BF89" s="187"/>
      <c r="BG89" s="187"/>
    </row>
    <row r="90" spans="1:59" s="37" customFormat="1" ht="15.75" customHeight="1">
      <c r="A90" s="72"/>
      <c r="B90" s="162"/>
      <c r="C90" s="162"/>
      <c r="BF90" s="187"/>
      <c r="BG90" s="187"/>
    </row>
    <row r="91" spans="1:59" s="37" customFormat="1" ht="15.75" customHeight="1">
      <c r="A91" s="72"/>
      <c r="B91" s="162"/>
      <c r="C91" s="162"/>
      <c r="BF91" s="187"/>
      <c r="BG91" s="187"/>
    </row>
    <row r="92" spans="1:59" s="37" customFormat="1" ht="15.75" customHeight="1">
      <c r="A92" s="72"/>
      <c r="B92" s="162"/>
      <c r="C92" s="162"/>
      <c r="BF92" s="187"/>
      <c r="BG92" s="187"/>
    </row>
    <row r="93" spans="1:59" s="37" customFormat="1" ht="15.75" customHeight="1">
      <c r="A93" s="72"/>
      <c r="B93" s="162"/>
      <c r="C93" s="162"/>
      <c r="BF93" s="187"/>
      <c r="BG93" s="187"/>
    </row>
    <row r="94" spans="1:59" s="37" customFormat="1" ht="15.75" customHeight="1">
      <c r="A94" s="72"/>
      <c r="B94" s="162"/>
      <c r="C94" s="162"/>
      <c r="BF94" s="187"/>
      <c r="BG94" s="187"/>
    </row>
    <row r="95" spans="1:59" s="37" customFormat="1" ht="15.75" customHeight="1">
      <c r="A95" s="72"/>
      <c r="B95" s="162"/>
      <c r="C95" s="162"/>
      <c r="BF95" s="187"/>
      <c r="BG95" s="187"/>
    </row>
    <row r="96" spans="1:59" s="37" customFormat="1" ht="15.75" customHeight="1">
      <c r="A96" s="72"/>
      <c r="B96" s="162"/>
      <c r="C96" s="162"/>
      <c r="BF96" s="187"/>
      <c r="BG96" s="187"/>
    </row>
    <row r="97" spans="1:59" s="37" customFormat="1" ht="15.75" customHeight="1">
      <c r="A97" s="72"/>
      <c r="B97" s="162"/>
      <c r="C97" s="162"/>
      <c r="BF97" s="187"/>
      <c r="BG97" s="187"/>
    </row>
    <row r="98" spans="1:59" s="37" customFormat="1" ht="15.75" customHeight="1">
      <c r="A98" s="72"/>
      <c r="B98" s="162"/>
      <c r="C98" s="162"/>
      <c r="BF98" s="187"/>
      <c r="BG98" s="187"/>
    </row>
    <row r="99" spans="1:59" s="37" customFormat="1" ht="15.75" customHeight="1">
      <c r="A99" s="72"/>
      <c r="B99" s="162"/>
      <c r="C99" s="162"/>
      <c r="BF99" s="187"/>
      <c r="BG99" s="187"/>
    </row>
    <row r="100" spans="1:59" s="37" customFormat="1" ht="15.75" customHeight="1">
      <c r="A100" s="72"/>
      <c r="B100" s="162"/>
      <c r="C100" s="162"/>
      <c r="BF100" s="187"/>
      <c r="BG100" s="187"/>
    </row>
    <row r="101" spans="1:59" s="37" customFormat="1" ht="15.75" customHeight="1">
      <c r="A101" s="72"/>
      <c r="B101" s="162"/>
      <c r="C101" s="162"/>
      <c r="BF101" s="187"/>
      <c r="BG101" s="187"/>
    </row>
    <row r="102" spans="1:59" s="37" customFormat="1" ht="15.75" customHeight="1">
      <c r="A102" s="72"/>
      <c r="B102" s="162"/>
      <c r="C102" s="162"/>
      <c r="BF102" s="187"/>
      <c r="BG102" s="187"/>
    </row>
    <row r="103" spans="1:59" s="37" customFormat="1" ht="15.75" customHeight="1">
      <c r="A103" s="72"/>
      <c r="B103" s="162"/>
      <c r="C103" s="162"/>
      <c r="BF103" s="187"/>
      <c r="BG103" s="187"/>
    </row>
    <row r="104" spans="1:59" s="37" customFormat="1" ht="15.75" customHeight="1">
      <c r="A104" s="72"/>
      <c r="B104" s="162"/>
      <c r="C104" s="162"/>
      <c r="BF104" s="187"/>
      <c r="BG104" s="187"/>
    </row>
    <row r="105" spans="1:59" s="37" customFormat="1" ht="15.75" customHeight="1">
      <c r="A105" s="72"/>
      <c r="B105" s="162"/>
      <c r="C105" s="162"/>
      <c r="BF105" s="187"/>
      <c r="BG105" s="187"/>
    </row>
    <row r="106" spans="1:59" s="37" customFormat="1" ht="15.75" customHeight="1">
      <c r="A106" s="72"/>
      <c r="B106" s="162"/>
      <c r="C106" s="162"/>
      <c r="BF106" s="187"/>
      <c r="BG106" s="187"/>
    </row>
    <row r="107" spans="1:59" s="37" customFormat="1" ht="15.75" customHeight="1">
      <c r="A107" s="72"/>
      <c r="B107" s="162"/>
      <c r="C107" s="162"/>
      <c r="BF107" s="187"/>
      <c r="BG107" s="187"/>
    </row>
    <row r="108" spans="1:59" s="37" customFormat="1" ht="15.75" customHeight="1">
      <c r="A108" s="72"/>
      <c r="B108" s="162"/>
      <c r="C108" s="162"/>
      <c r="BF108" s="187"/>
      <c r="BG108" s="187"/>
    </row>
    <row r="109" spans="1:59" s="37" customFormat="1" ht="15.75" customHeight="1">
      <c r="A109" s="72"/>
      <c r="B109" s="162"/>
      <c r="C109" s="162"/>
      <c r="BF109" s="187"/>
      <c r="BG109" s="187"/>
    </row>
    <row r="110" spans="1:59" s="37" customFormat="1" ht="15.75" customHeight="1">
      <c r="A110" s="72"/>
      <c r="B110" s="162"/>
      <c r="C110" s="162"/>
      <c r="BF110" s="187"/>
      <c r="BG110" s="187"/>
    </row>
    <row r="111" spans="1:59" s="37" customFormat="1" ht="15.75" customHeight="1">
      <c r="A111" s="72"/>
      <c r="B111" s="162"/>
      <c r="C111" s="162"/>
      <c r="BF111" s="187"/>
      <c r="BG111" s="187"/>
    </row>
    <row r="112" spans="1:59" s="37" customFormat="1" ht="15.75" customHeight="1">
      <c r="A112" s="72"/>
      <c r="B112" s="162"/>
      <c r="C112" s="162"/>
      <c r="BF112" s="187"/>
      <c r="BG112" s="187"/>
    </row>
    <row r="113" spans="1:59" s="37" customFormat="1" ht="15.75" customHeight="1">
      <c r="A113" s="72"/>
      <c r="B113" s="162"/>
      <c r="C113" s="162"/>
      <c r="BF113" s="187"/>
      <c r="BG113" s="187"/>
    </row>
    <row r="114" spans="1:59" s="37" customFormat="1" ht="15.75" customHeight="1">
      <c r="A114" s="72"/>
      <c r="B114" s="162"/>
      <c r="C114" s="162"/>
      <c r="BF114" s="187"/>
      <c r="BG114" s="187"/>
    </row>
    <row r="115" spans="1:59" s="37" customFormat="1" ht="15.75" customHeight="1">
      <c r="A115" s="72"/>
      <c r="B115" s="162"/>
      <c r="C115" s="162"/>
      <c r="BF115" s="187"/>
      <c r="BG115" s="187"/>
    </row>
    <row r="116" spans="1:59" s="37" customFormat="1" ht="15.75" customHeight="1">
      <c r="A116" s="72"/>
      <c r="B116" s="162"/>
      <c r="C116" s="162"/>
      <c r="BF116" s="187"/>
      <c r="BG116" s="187"/>
    </row>
    <row r="117" spans="1:59" s="37" customFormat="1" ht="15.75" customHeight="1">
      <c r="A117" s="72"/>
      <c r="B117" s="162"/>
      <c r="C117" s="162"/>
      <c r="BF117" s="187"/>
      <c r="BG117" s="187"/>
    </row>
    <row r="118" spans="1:59" s="37" customFormat="1" ht="15.75" customHeight="1">
      <c r="A118" s="72"/>
      <c r="B118" s="162"/>
      <c r="C118" s="162"/>
      <c r="BF118" s="187"/>
      <c r="BG118" s="187"/>
    </row>
    <row r="119" spans="1:59" s="37" customFormat="1" ht="15.75" customHeight="1">
      <c r="A119" s="72"/>
      <c r="B119" s="162"/>
      <c r="C119" s="162"/>
      <c r="BF119" s="187"/>
      <c r="BG119" s="187"/>
    </row>
    <row r="120" spans="1:59" s="37" customFormat="1" ht="15.75" customHeight="1">
      <c r="A120" s="72"/>
      <c r="B120" s="162"/>
      <c r="C120" s="162"/>
      <c r="BF120" s="187"/>
      <c r="BG120" s="187"/>
    </row>
    <row r="121" spans="1:59" s="37" customFormat="1" ht="15.75" customHeight="1">
      <c r="A121" s="72"/>
      <c r="B121" s="162"/>
      <c r="C121" s="162"/>
      <c r="BF121" s="187"/>
      <c r="BG121" s="187"/>
    </row>
    <row r="122" spans="1:59" s="37" customFormat="1" ht="15.75" customHeight="1">
      <c r="A122" s="72"/>
      <c r="B122" s="162"/>
      <c r="C122" s="162"/>
      <c r="BF122" s="187"/>
      <c r="BG122" s="187"/>
    </row>
    <row r="123" spans="1:59" s="37" customFormat="1" ht="15.75" customHeight="1">
      <c r="A123" s="72"/>
      <c r="B123" s="162"/>
      <c r="C123" s="162"/>
      <c r="BF123" s="187"/>
      <c r="BG123" s="187"/>
    </row>
    <row r="124" spans="1:59" s="37" customFormat="1" ht="15.75" customHeight="1">
      <c r="A124" s="72"/>
      <c r="B124" s="162"/>
      <c r="C124" s="162"/>
      <c r="BF124" s="187"/>
      <c r="BG124" s="187"/>
    </row>
    <row r="125" spans="1:59" s="37" customFormat="1" ht="15.75" customHeight="1">
      <c r="A125" s="72"/>
      <c r="B125" s="162"/>
      <c r="C125" s="162"/>
      <c r="BF125" s="187"/>
      <c r="BG125" s="187"/>
    </row>
    <row r="126" spans="1:59" s="37" customFormat="1" ht="15.75" customHeight="1">
      <c r="A126" s="72"/>
      <c r="B126" s="162"/>
      <c r="C126" s="162"/>
      <c r="BF126" s="187"/>
      <c r="BG126" s="187"/>
    </row>
    <row r="127" spans="1:59" s="37" customFormat="1" ht="15.75" customHeight="1">
      <c r="A127" s="72"/>
      <c r="B127" s="162"/>
      <c r="C127" s="162"/>
      <c r="BF127" s="187"/>
      <c r="BG127" s="187"/>
    </row>
    <row r="128" spans="1:59" s="37" customFormat="1" ht="15.75" customHeight="1">
      <c r="A128" s="72"/>
      <c r="B128" s="162"/>
      <c r="C128" s="162"/>
      <c r="BF128" s="187"/>
      <c r="BG128" s="187"/>
    </row>
    <row r="129" spans="1:59" s="37" customFormat="1" ht="15.75" customHeight="1">
      <c r="A129" s="72"/>
      <c r="B129" s="162"/>
      <c r="C129" s="162"/>
      <c r="BF129" s="187"/>
      <c r="BG129" s="187"/>
    </row>
    <row r="130" spans="1:59" s="37" customFormat="1" ht="15.75" customHeight="1">
      <c r="A130" s="72"/>
      <c r="B130" s="162"/>
      <c r="C130" s="162"/>
      <c r="BF130" s="187"/>
      <c r="BG130" s="187"/>
    </row>
    <row r="131" spans="1:59" s="37" customFormat="1" ht="15.75" customHeight="1">
      <c r="A131" s="72"/>
      <c r="B131" s="162"/>
      <c r="C131" s="162"/>
      <c r="BF131" s="187"/>
      <c r="BG131" s="187"/>
    </row>
    <row r="132" spans="1:59" s="37" customFormat="1" ht="15.75" customHeight="1">
      <c r="A132" s="72"/>
      <c r="B132" s="162"/>
      <c r="C132" s="162"/>
      <c r="BF132" s="187"/>
      <c r="BG132" s="187"/>
    </row>
    <row r="133" spans="1:59" s="37" customFormat="1" ht="15.75" customHeight="1">
      <c r="A133" s="72"/>
      <c r="B133" s="162"/>
      <c r="C133" s="162"/>
      <c r="BF133" s="187"/>
      <c r="BG133" s="187"/>
    </row>
    <row r="134" spans="1:59" s="37" customFormat="1" ht="15.75" customHeight="1">
      <c r="A134" s="72"/>
      <c r="B134" s="163"/>
      <c r="C134" s="163"/>
      <c r="BF134" s="187"/>
      <c r="BG134" s="187"/>
    </row>
    <row r="135" spans="1:59" s="37" customFormat="1" ht="15.75" customHeight="1">
      <c r="A135" s="72"/>
      <c r="B135" s="163"/>
      <c r="C135" s="163"/>
      <c r="BF135" s="187"/>
      <c r="BG135" s="187"/>
    </row>
    <row r="136" spans="1:59" s="37" customFormat="1" ht="15.75" customHeight="1">
      <c r="A136" s="72"/>
      <c r="B136" s="163"/>
      <c r="C136" s="163"/>
      <c r="BF136" s="187"/>
      <c r="BG136" s="187"/>
    </row>
    <row r="137" spans="1:59" s="37" customFormat="1" ht="15.75" customHeight="1">
      <c r="A137" s="72"/>
      <c r="B137" s="163"/>
      <c r="C137" s="163"/>
      <c r="BF137" s="187"/>
      <c r="BG137" s="187"/>
    </row>
    <row r="138" spans="1:59" s="37" customFormat="1" ht="15.75" customHeight="1">
      <c r="A138" s="72"/>
      <c r="B138" s="163"/>
      <c r="C138" s="163"/>
      <c r="BF138" s="187"/>
      <c r="BG138" s="187"/>
    </row>
    <row r="139" spans="1:59" s="37" customFormat="1" ht="15.75" customHeight="1">
      <c r="A139" s="72"/>
      <c r="B139" s="163"/>
      <c r="C139" s="163"/>
      <c r="BF139" s="187"/>
      <c r="BG139" s="187"/>
    </row>
    <row r="140" spans="1:59" ht="15.75" customHeight="1">
      <c r="A140" s="72"/>
      <c r="B140" s="163"/>
      <c r="C140" s="163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9" ht="15.75" customHeight="1">
      <c r="A141" s="72"/>
      <c r="B141" s="163"/>
      <c r="C141" s="163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9" ht="15.75" customHeight="1">
      <c r="A142" s="72"/>
      <c r="B142" s="163"/>
      <c r="C142" s="163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9" ht="15.75" customHeight="1">
      <c r="A143" s="73"/>
      <c r="B143" s="164"/>
      <c r="C143" s="164"/>
    </row>
    <row r="144" spans="1:59" ht="15.75" customHeight="1">
      <c r="A144" s="73"/>
      <c r="B144" s="164"/>
      <c r="C144" s="164"/>
    </row>
    <row r="145" spans="1:3" ht="15.75" customHeight="1">
      <c r="A145" s="73"/>
      <c r="B145" s="164"/>
      <c r="C145" s="164"/>
    </row>
    <row r="146" spans="1:3" ht="15.75" customHeight="1">
      <c r="A146" s="73"/>
      <c r="B146" s="164"/>
      <c r="C146" s="164"/>
    </row>
    <row r="147" spans="1:3" ht="15.75" customHeight="1">
      <c r="A147" s="73"/>
      <c r="B147" s="164"/>
      <c r="C147" s="164"/>
    </row>
    <row r="148" spans="1:3" ht="15.75" customHeight="1">
      <c r="A148" s="73"/>
      <c r="B148" s="164"/>
      <c r="C148" s="164"/>
    </row>
    <row r="149" spans="1:3" ht="15.75" customHeight="1">
      <c r="A149" s="73"/>
      <c r="B149" s="164"/>
      <c r="C149" s="164"/>
    </row>
    <row r="150" spans="1:3" ht="15.75" customHeight="1">
      <c r="A150" s="73"/>
      <c r="B150" s="164"/>
      <c r="C150" s="164"/>
    </row>
    <row r="151" spans="1:3" ht="15.75" customHeight="1">
      <c r="A151" s="73"/>
      <c r="B151" s="164"/>
      <c r="C151" s="164"/>
    </row>
    <row r="152" spans="1:3" ht="15.75" customHeight="1">
      <c r="A152" s="73"/>
      <c r="B152" s="164"/>
      <c r="C152" s="164"/>
    </row>
    <row r="153" spans="1:3" ht="15.75" customHeight="1">
      <c r="A153" s="73"/>
      <c r="B153" s="164"/>
      <c r="C153" s="164"/>
    </row>
    <row r="154" spans="1:3" ht="15.75" customHeight="1">
      <c r="A154" s="73"/>
      <c r="B154" s="164"/>
      <c r="C154" s="164"/>
    </row>
    <row r="155" spans="1:3" ht="15.75" customHeight="1">
      <c r="A155" s="73"/>
      <c r="B155" s="164"/>
      <c r="C155" s="164"/>
    </row>
    <row r="156" spans="1:3" ht="15.75" customHeight="1">
      <c r="A156" s="73"/>
      <c r="B156" s="164"/>
      <c r="C156" s="164"/>
    </row>
    <row r="157" spans="1:3" ht="15.75" customHeight="1">
      <c r="A157" s="73"/>
      <c r="B157" s="164"/>
      <c r="C157" s="164"/>
    </row>
    <row r="158" spans="1:3" ht="15.75" customHeight="1">
      <c r="A158" s="73"/>
      <c r="B158" s="164"/>
      <c r="C158" s="164"/>
    </row>
    <row r="159" spans="1:3" ht="15.75" customHeight="1">
      <c r="A159" s="73"/>
      <c r="B159" s="164"/>
      <c r="C159" s="164"/>
    </row>
    <row r="160" spans="1:3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 ht="15.75" customHeight="1">
      <c r="A171" s="73"/>
      <c r="B171" s="164"/>
      <c r="C171" s="164"/>
    </row>
    <row r="172" spans="1:3" ht="15.75" customHeight="1">
      <c r="A172" s="73"/>
      <c r="B172" s="164"/>
      <c r="C172" s="164"/>
    </row>
    <row r="173" spans="1:3" ht="15.75" customHeight="1">
      <c r="A173" s="73"/>
      <c r="B173" s="164"/>
      <c r="C173" s="164"/>
    </row>
    <row r="174" spans="1:3">
      <c r="A174" s="73"/>
      <c r="B174" s="164"/>
      <c r="C174" s="164"/>
    </row>
    <row r="175" spans="1:3">
      <c r="A175" s="73"/>
      <c r="B175" s="164"/>
      <c r="C175" s="164"/>
    </row>
    <row r="176" spans="1:3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  <row r="237" spans="1:3">
      <c r="A237" s="73"/>
      <c r="B237" s="164"/>
      <c r="C237" s="164"/>
    </row>
    <row r="238" spans="1:3">
      <c r="A238" s="73"/>
      <c r="B238" s="164"/>
      <c r="C238" s="164"/>
    </row>
    <row r="239" spans="1:3">
      <c r="A239" s="73"/>
      <c r="B239" s="164"/>
      <c r="C239" s="164"/>
    </row>
  </sheetData>
  <sheetProtection selectLockedCells="1"/>
  <protectedRanges>
    <protectedRange sqref="C55" name="Tartomány4"/>
    <protectedRange sqref="C67:C68" name="Tartomány4_1"/>
  </protectedRanges>
  <mergeCells count="65">
    <mergeCell ref="BG6:BG8"/>
    <mergeCell ref="BF6:BF8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AZ6:BE7"/>
    <mergeCell ref="D7:I7"/>
    <mergeCell ref="J7:O7"/>
    <mergeCell ref="P7:U7"/>
    <mergeCell ref="V7:AA7"/>
    <mergeCell ref="AB7:AG7"/>
    <mergeCell ref="AH7:AM7"/>
    <mergeCell ref="AN7:AS7"/>
    <mergeCell ref="AT7:AY7"/>
    <mergeCell ref="A1:BE1"/>
    <mergeCell ref="A2:BE2"/>
    <mergeCell ref="A4:BE4"/>
    <mergeCell ref="A5:BE5"/>
    <mergeCell ref="A3:BE3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X8:Y8"/>
    <mergeCell ref="AP8:AQ8"/>
    <mergeCell ref="Z8:Z9"/>
    <mergeCell ref="BB8:BC8"/>
    <mergeCell ref="BD8:BD9"/>
    <mergeCell ref="BE8:BE9"/>
    <mergeCell ref="D41:AA41"/>
    <mergeCell ref="AB41:AY41"/>
    <mergeCell ref="AZ41:BE41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0:AA50"/>
    <mergeCell ref="AB50:AY50"/>
    <mergeCell ref="AZ50:BE50"/>
    <mergeCell ref="A54:AA54"/>
    <mergeCell ref="A55:AA55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70" orientation="landscape" r:id="rId1"/>
  <headerFooter alignWithMargins="0">
    <oddHeader>&amp;R 1/d. számú melléklet az  Állami légiközlekedési alapképzési szak tantervéhez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G238"/>
  <sheetViews>
    <sheetView view="pageBreakPreview" zoomScaleNormal="85" zoomScaleSheetLayoutView="100" workbookViewId="0">
      <pane xSplit="21" ySplit="10" topLeftCell="V44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60.33203125" style="165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5.6640625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5.6640625" style="35" bestFit="1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8" style="35" bestFit="1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6.83203125" style="35" bestFit="1" customWidth="1"/>
    <col min="57" max="57" width="9" style="35" customWidth="1"/>
    <col min="58" max="58" width="52.83203125" style="183" bestFit="1" customWidth="1"/>
    <col min="59" max="59" width="39" style="183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531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519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184"/>
      <c r="BG4" s="184"/>
    </row>
    <row r="5" spans="1:59" ht="21.95" customHeight="1" thickBot="1">
      <c r="A5" s="690" t="s">
        <v>520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184"/>
      <c r="BG5" s="184"/>
    </row>
    <row r="6" spans="1:59" ht="15.95" customHeight="1" thickTop="1">
      <c r="A6" s="836"/>
      <c r="B6" s="839"/>
      <c r="C6" s="840"/>
      <c r="D6" s="841" t="s">
        <v>6</v>
      </c>
      <c r="E6" s="842"/>
      <c r="F6" s="842"/>
      <c r="G6" s="842"/>
      <c r="H6" s="842"/>
      <c r="I6" s="843"/>
      <c r="J6" s="844" t="s">
        <v>7</v>
      </c>
      <c r="K6" s="842"/>
      <c r="L6" s="842"/>
      <c r="M6" s="842"/>
      <c r="N6" s="842"/>
      <c r="O6" s="845"/>
      <c r="P6" s="841" t="s">
        <v>8</v>
      </c>
      <c r="Q6" s="842"/>
      <c r="R6" s="842"/>
      <c r="S6" s="842"/>
      <c r="T6" s="842"/>
      <c r="U6" s="843"/>
      <c r="V6" s="841" t="s">
        <v>9</v>
      </c>
      <c r="W6" s="842"/>
      <c r="X6" s="842"/>
      <c r="Y6" s="842"/>
      <c r="Z6" s="842"/>
      <c r="AA6" s="843"/>
      <c r="AB6" s="844" t="s">
        <v>10</v>
      </c>
      <c r="AC6" s="842"/>
      <c r="AD6" s="842"/>
      <c r="AE6" s="842"/>
      <c r="AF6" s="842"/>
      <c r="AG6" s="843"/>
      <c r="AH6" s="844" t="s">
        <v>11</v>
      </c>
      <c r="AI6" s="842"/>
      <c r="AJ6" s="842"/>
      <c r="AK6" s="842"/>
      <c r="AL6" s="842"/>
      <c r="AM6" s="845"/>
      <c r="AN6" s="841" t="s">
        <v>34</v>
      </c>
      <c r="AO6" s="842"/>
      <c r="AP6" s="842"/>
      <c r="AQ6" s="842"/>
      <c r="AR6" s="842"/>
      <c r="AS6" s="843"/>
      <c r="AT6" s="844" t="s">
        <v>35</v>
      </c>
      <c r="AU6" s="842"/>
      <c r="AV6" s="842"/>
      <c r="AW6" s="842"/>
      <c r="AX6" s="842"/>
      <c r="AY6" s="843"/>
      <c r="AZ6" s="844" t="s">
        <v>5</v>
      </c>
      <c r="BA6" s="842"/>
      <c r="BB6" s="842"/>
      <c r="BC6" s="842"/>
      <c r="BD6" s="842"/>
      <c r="BE6" s="850"/>
      <c r="BF6" s="848" t="s">
        <v>47</v>
      </c>
      <c r="BG6" s="846" t="s">
        <v>48</v>
      </c>
    </row>
    <row r="7" spans="1:59" ht="15.95" customHeight="1">
      <c r="A7" s="837"/>
      <c r="B7" s="785"/>
      <c r="C7" s="788"/>
      <c r="D7" s="829" t="s">
        <v>12</v>
      </c>
      <c r="E7" s="822"/>
      <c r="F7" s="821" t="s">
        <v>13</v>
      </c>
      <c r="G7" s="822"/>
      <c r="H7" s="823" t="s">
        <v>14</v>
      </c>
      <c r="I7" s="825" t="s">
        <v>36</v>
      </c>
      <c r="J7" s="826" t="s">
        <v>12</v>
      </c>
      <c r="K7" s="822"/>
      <c r="L7" s="821" t="s">
        <v>13</v>
      </c>
      <c r="M7" s="822"/>
      <c r="N7" s="823" t="s">
        <v>14</v>
      </c>
      <c r="O7" s="828" t="s">
        <v>36</v>
      </c>
      <c r="P7" s="829" t="s">
        <v>12</v>
      </c>
      <c r="Q7" s="822"/>
      <c r="R7" s="821" t="s">
        <v>13</v>
      </c>
      <c r="S7" s="822"/>
      <c r="T7" s="823" t="s">
        <v>14</v>
      </c>
      <c r="U7" s="825" t="s">
        <v>36</v>
      </c>
      <c r="V7" s="829" t="s">
        <v>12</v>
      </c>
      <c r="W7" s="822"/>
      <c r="X7" s="821" t="s">
        <v>13</v>
      </c>
      <c r="Y7" s="822"/>
      <c r="Z7" s="823" t="s">
        <v>14</v>
      </c>
      <c r="AA7" s="825" t="s">
        <v>36</v>
      </c>
      <c r="AB7" s="826" t="s">
        <v>12</v>
      </c>
      <c r="AC7" s="822"/>
      <c r="AD7" s="821" t="s">
        <v>13</v>
      </c>
      <c r="AE7" s="822"/>
      <c r="AF7" s="823" t="s">
        <v>14</v>
      </c>
      <c r="AG7" s="825" t="s">
        <v>36</v>
      </c>
      <c r="AH7" s="826" t="s">
        <v>12</v>
      </c>
      <c r="AI7" s="822"/>
      <c r="AJ7" s="821" t="s">
        <v>13</v>
      </c>
      <c r="AK7" s="822"/>
      <c r="AL7" s="823" t="s">
        <v>14</v>
      </c>
      <c r="AM7" s="828" t="s">
        <v>36</v>
      </c>
      <c r="AN7" s="829" t="s">
        <v>12</v>
      </c>
      <c r="AO7" s="822"/>
      <c r="AP7" s="821" t="s">
        <v>13</v>
      </c>
      <c r="AQ7" s="822"/>
      <c r="AR7" s="823" t="s">
        <v>14</v>
      </c>
      <c r="AS7" s="825" t="s">
        <v>36</v>
      </c>
      <c r="AT7" s="826" t="s">
        <v>12</v>
      </c>
      <c r="AU7" s="822"/>
      <c r="AV7" s="821" t="s">
        <v>13</v>
      </c>
      <c r="AW7" s="822"/>
      <c r="AX7" s="823" t="s">
        <v>14</v>
      </c>
      <c r="AY7" s="827" t="s">
        <v>36</v>
      </c>
      <c r="AZ7" s="826" t="s">
        <v>12</v>
      </c>
      <c r="BA7" s="822"/>
      <c r="BB7" s="821" t="s">
        <v>13</v>
      </c>
      <c r="BC7" s="822"/>
      <c r="BD7" s="823" t="s">
        <v>14</v>
      </c>
      <c r="BE7" s="834" t="s">
        <v>43</v>
      </c>
      <c r="BF7" s="849"/>
      <c r="BG7" s="847"/>
    </row>
    <row r="8" spans="1:59" s="46" customFormat="1" ht="73.7" customHeight="1" thickBot="1">
      <c r="A8" s="838"/>
      <c r="B8" s="786"/>
      <c r="C8" s="789"/>
      <c r="D8" s="38" t="s">
        <v>37</v>
      </c>
      <c r="E8" s="431" t="s">
        <v>38</v>
      </c>
      <c r="F8" s="432" t="s">
        <v>37</v>
      </c>
      <c r="G8" s="431" t="s">
        <v>38</v>
      </c>
      <c r="H8" s="751"/>
      <c r="I8" s="755"/>
      <c r="J8" s="433" t="s">
        <v>37</v>
      </c>
      <c r="K8" s="431" t="s">
        <v>38</v>
      </c>
      <c r="L8" s="432" t="s">
        <v>37</v>
      </c>
      <c r="M8" s="431" t="s">
        <v>38</v>
      </c>
      <c r="N8" s="751"/>
      <c r="O8" s="760"/>
      <c r="P8" s="38" t="s">
        <v>37</v>
      </c>
      <c r="Q8" s="431" t="s">
        <v>38</v>
      </c>
      <c r="R8" s="432" t="s">
        <v>37</v>
      </c>
      <c r="S8" s="431" t="s">
        <v>38</v>
      </c>
      <c r="T8" s="751"/>
      <c r="U8" s="755"/>
      <c r="V8" s="38" t="s">
        <v>37</v>
      </c>
      <c r="W8" s="431" t="s">
        <v>38</v>
      </c>
      <c r="X8" s="432" t="s">
        <v>37</v>
      </c>
      <c r="Y8" s="431" t="s">
        <v>38</v>
      </c>
      <c r="Z8" s="751"/>
      <c r="AA8" s="755"/>
      <c r="AB8" s="433" t="s">
        <v>37</v>
      </c>
      <c r="AC8" s="431" t="s">
        <v>38</v>
      </c>
      <c r="AD8" s="432" t="s">
        <v>37</v>
      </c>
      <c r="AE8" s="431" t="s">
        <v>38</v>
      </c>
      <c r="AF8" s="751"/>
      <c r="AG8" s="755"/>
      <c r="AH8" s="433" t="s">
        <v>37</v>
      </c>
      <c r="AI8" s="431" t="s">
        <v>38</v>
      </c>
      <c r="AJ8" s="432" t="s">
        <v>37</v>
      </c>
      <c r="AK8" s="431" t="s">
        <v>38</v>
      </c>
      <c r="AL8" s="751"/>
      <c r="AM8" s="760"/>
      <c r="AN8" s="38" t="s">
        <v>37</v>
      </c>
      <c r="AO8" s="431" t="s">
        <v>38</v>
      </c>
      <c r="AP8" s="432" t="s">
        <v>37</v>
      </c>
      <c r="AQ8" s="431" t="s">
        <v>38</v>
      </c>
      <c r="AR8" s="751"/>
      <c r="AS8" s="755"/>
      <c r="AT8" s="433" t="s">
        <v>37</v>
      </c>
      <c r="AU8" s="431" t="s">
        <v>38</v>
      </c>
      <c r="AV8" s="432" t="s">
        <v>37</v>
      </c>
      <c r="AW8" s="431" t="s">
        <v>38</v>
      </c>
      <c r="AX8" s="751"/>
      <c r="AY8" s="758"/>
      <c r="AZ8" s="433" t="s">
        <v>37</v>
      </c>
      <c r="BA8" s="431" t="s">
        <v>39</v>
      </c>
      <c r="BB8" s="432" t="s">
        <v>37</v>
      </c>
      <c r="BC8" s="431" t="s">
        <v>39</v>
      </c>
      <c r="BD8" s="751"/>
      <c r="BE8" s="835"/>
      <c r="BF8" s="83"/>
      <c r="BG8" s="80"/>
    </row>
    <row r="9" spans="1:59" s="46" customFormat="1" ht="15.95" customHeight="1" thickBot="1">
      <c r="A9" s="443"/>
      <c r="B9" s="43"/>
      <c r="C9" s="44" t="s">
        <v>54</v>
      </c>
      <c r="D9" s="45">
        <f>SUM(ÁLK_ALAPOZÓ!D68)</f>
        <v>16</v>
      </c>
      <c r="E9" s="111">
        <f>SUM(ÁLK_ALAPOZÓ!E68)</f>
        <v>224</v>
      </c>
      <c r="F9" s="111">
        <f>SUM(ÁLK_ALAPOZÓ!F68)</f>
        <v>15</v>
      </c>
      <c r="G9" s="111">
        <f>SUM(ÁLK_ALAPOZÓ!G68)</f>
        <v>218</v>
      </c>
      <c r="H9" s="111">
        <f>SUM(ÁLK_ALAPOZÓ!H68)</f>
        <v>28</v>
      </c>
      <c r="I9" s="111" t="s">
        <v>17</v>
      </c>
      <c r="J9" s="45">
        <f>SUM(ÁLK_ALAPOZÓ!J68)</f>
        <v>17</v>
      </c>
      <c r="K9" s="111">
        <f>SUM(ÁLK_ALAPOZÓ!K68)</f>
        <v>238</v>
      </c>
      <c r="L9" s="111">
        <f>SUM(ÁLK_ALAPOZÓ!L68)</f>
        <v>19</v>
      </c>
      <c r="M9" s="111">
        <f>SUM(ÁLK_ALAPOZÓ!M68)</f>
        <v>276</v>
      </c>
      <c r="N9" s="111">
        <f>SUM(ÁLK_ALAPOZÓ!N68)</f>
        <v>29</v>
      </c>
      <c r="O9" s="111" t="s">
        <v>17</v>
      </c>
      <c r="P9" s="45">
        <f>SUM(ÁLK_ALAPOZÓ!P68)</f>
        <v>13</v>
      </c>
      <c r="Q9" s="111">
        <f>SUM(ÁLK_ALAPOZÓ!Q68)</f>
        <v>182</v>
      </c>
      <c r="R9" s="111">
        <f>SUM(ÁLK_ALAPOZÓ!R68)</f>
        <v>21</v>
      </c>
      <c r="S9" s="111">
        <f>SUM(ÁLK_ALAPOZÓ!S68)</f>
        <v>302</v>
      </c>
      <c r="T9" s="111">
        <f>SUM(ÁLK_ALAPOZÓ!T68)</f>
        <v>33</v>
      </c>
      <c r="U9" s="111" t="s">
        <v>17</v>
      </c>
      <c r="V9" s="45">
        <f>SUM(ÁLK_ALAPOZÓ!V68)</f>
        <v>18</v>
      </c>
      <c r="W9" s="111">
        <f>SUM(ÁLK_ALAPOZÓ!W68)</f>
        <v>252</v>
      </c>
      <c r="X9" s="111">
        <f>SUM(ÁLK_ALAPOZÓ!X68)</f>
        <v>8</v>
      </c>
      <c r="Y9" s="111">
        <f>SUM(ÁLK_ALAPOZÓ!Y68)</f>
        <v>112</v>
      </c>
      <c r="Z9" s="111">
        <f>SUM(ÁLK_ALAPOZÓ!Z68)</f>
        <v>20</v>
      </c>
      <c r="AA9" s="111" t="s">
        <v>17</v>
      </c>
      <c r="AB9" s="45">
        <f>SUM(ÁLK_ALAPOZÓ!AB68)</f>
        <v>3</v>
      </c>
      <c r="AC9" s="111">
        <f>SUM(ÁLK_ALAPOZÓ!AC68)</f>
        <v>42</v>
      </c>
      <c r="AD9" s="111">
        <f>SUM(ÁLK_ALAPOZÓ!AD68)</f>
        <v>5</v>
      </c>
      <c r="AE9" s="111">
        <f>SUM(ÁLK_ALAPOZÓ!AE68)</f>
        <v>70</v>
      </c>
      <c r="AF9" s="111">
        <f>SUM(ÁLK_ALAPOZÓ!AF68)</f>
        <v>5</v>
      </c>
      <c r="AG9" s="111" t="s">
        <v>17</v>
      </c>
      <c r="AH9" s="45">
        <f>SUM(ÁLK_ALAPOZÓ!AH68)</f>
        <v>1</v>
      </c>
      <c r="AI9" s="111">
        <f>SUM(ÁLK_ALAPOZÓ!AI68)</f>
        <v>14</v>
      </c>
      <c r="AJ9" s="111">
        <f>SUM(ÁLK_ALAPOZÓ!AJ68)</f>
        <v>4</v>
      </c>
      <c r="AK9" s="111">
        <f>SUM(ÁLK_ALAPOZÓ!AK68)</f>
        <v>56</v>
      </c>
      <c r="AL9" s="111">
        <f>SUM(ÁLK_ALAPOZÓ!AL68)</f>
        <v>2</v>
      </c>
      <c r="AM9" s="111" t="s">
        <v>17</v>
      </c>
      <c r="AN9" s="45">
        <f>SUM(ÁLK_ALAPOZÓ!AN68)</f>
        <v>0</v>
      </c>
      <c r="AO9" s="111">
        <f>SUM(ÁLK_ALAPOZÓ!AO68)</f>
        <v>0</v>
      </c>
      <c r="AP9" s="111">
        <f>SUM(ÁLK_ALAPOZÓ!AP68)</f>
        <v>3</v>
      </c>
      <c r="AQ9" s="111">
        <f>SUM(ÁLK_ALAPOZÓ!AQ68)</f>
        <v>42</v>
      </c>
      <c r="AR9" s="111">
        <f>SUM(ÁLK_ALAPOZÓ!AR68)</f>
        <v>0</v>
      </c>
      <c r="AS9" s="111" t="s">
        <v>17</v>
      </c>
      <c r="AT9" s="45">
        <f>SUM(ÁLK_ALAPOZÓ!AT68)</f>
        <v>2</v>
      </c>
      <c r="AU9" s="111">
        <f>SUM(ÁLK_ALAPOZÓ!AU68)</f>
        <v>28</v>
      </c>
      <c r="AV9" s="111">
        <f>SUM(ÁLK_ALAPOZÓ!AV68)</f>
        <v>2</v>
      </c>
      <c r="AW9" s="111">
        <f>SUM(ÁLK_ALAPOZÓ!AW68)</f>
        <v>28</v>
      </c>
      <c r="AX9" s="111">
        <f>SUM(ÁLK_ALAPOZÓ!AX68)</f>
        <v>10</v>
      </c>
      <c r="AY9" s="112" t="s">
        <v>17</v>
      </c>
      <c r="AZ9" s="56">
        <f>SUM(ÁLK_ALAPOZÓ!AZ68)</f>
        <v>70</v>
      </c>
      <c r="BA9" s="111">
        <f>SUM(ÁLK_ALAPOZÓ!BA68)</f>
        <v>980</v>
      </c>
      <c r="BB9" s="111">
        <f>SUM(ÁLK_ALAPOZÓ!BB68)</f>
        <v>77</v>
      </c>
      <c r="BC9" s="111">
        <f>SUM(ÁLK_ALAPOZÓ!BC68)</f>
        <v>1096</v>
      </c>
      <c r="BD9" s="111">
        <f>SUM(ÁLK_ALAPOZÓ!BD68)</f>
        <v>127</v>
      </c>
      <c r="BE9" s="444">
        <f>SUM(ÁLK_ALAPOZÓ!BE68)</f>
        <v>147</v>
      </c>
      <c r="BF9" s="185"/>
      <c r="BG9" s="186"/>
    </row>
    <row r="10" spans="1:59" s="2" customFormat="1" ht="15.75" customHeight="1">
      <c r="A10" s="445" t="s">
        <v>7</v>
      </c>
      <c r="B10" s="48"/>
      <c r="C10" s="242" t="s">
        <v>50</v>
      </c>
      <c r="D10" s="50"/>
      <c r="E10" s="51"/>
      <c r="F10" s="52"/>
      <c r="G10" s="51"/>
      <c r="H10" s="52"/>
      <c r="I10" s="53"/>
      <c r="J10" s="52"/>
      <c r="K10" s="51"/>
      <c r="L10" s="52"/>
      <c r="M10" s="51"/>
      <c r="N10" s="52"/>
      <c r="O10" s="53"/>
      <c r="P10" s="52"/>
      <c r="Q10" s="51"/>
      <c r="R10" s="52"/>
      <c r="S10" s="51"/>
      <c r="T10" s="52"/>
      <c r="U10" s="53"/>
      <c r="V10" s="52"/>
      <c r="W10" s="51"/>
      <c r="X10" s="52"/>
      <c r="Y10" s="51"/>
      <c r="Z10" s="52"/>
      <c r="AA10" s="114"/>
      <c r="AB10" s="52"/>
      <c r="AC10" s="51"/>
      <c r="AD10" s="52"/>
      <c r="AE10" s="51"/>
      <c r="AF10" s="52"/>
      <c r="AG10" s="53"/>
      <c r="AH10" s="52"/>
      <c r="AI10" s="51"/>
      <c r="AJ10" s="52"/>
      <c r="AK10" s="51"/>
      <c r="AL10" s="52"/>
      <c r="AM10" s="53"/>
      <c r="AN10" s="52"/>
      <c r="AO10" s="51"/>
      <c r="AP10" s="52"/>
      <c r="AQ10" s="51"/>
      <c r="AR10" s="52"/>
      <c r="AS10" s="53"/>
      <c r="AT10" s="52"/>
      <c r="AU10" s="51"/>
      <c r="AV10" s="52"/>
      <c r="AW10" s="51"/>
      <c r="AX10" s="52"/>
      <c r="AY10" s="54"/>
      <c r="AZ10" s="55"/>
      <c r="BA10" s="55"/>
      <c r="BB10" s="55"/>
      <c r="BC10" s="55"/>
      <c r="BD10" s="55"/>
      <c r="BE10" s="446"/>
      <c r="BF10" s="185"/>
      <c r="BG10" s="185"/>
    </row>
    <row r="11" spans="1:59" ht="15.75" customHeight="1">
      <c r="A11" s="447" t="s">
        <v>318</v>
      </c>
      <c r="B11" s="383" t="s">
        <v>15</v>
      </c>
      <c r="C11" s="384" t="s">
        <v>119</v>
      </c>
      <c r="D11" s="243"/>
      <c r="E11" s="244" t="str">
        <f t="shared" ref="E11:E37" si="0">IF(D11*14=0,"",D11*14)</f>
        <v/>
      </c>
      <c r="F11" s="243"/>
      <c r="G11" s="244" t="str">
        <f t="shared" ref="G11:G37" si="1">IF(F11*14=0,"",F11*14)</f>
        <v/>
      </c>
      <c r="H11" s="243"/>
      <c r="I11" s="245"/>
      <c r="J11" s="388"/>
      <c r="K11" s="244" t="str">
        <f t="shared" ref="K11:K37" si="2">IF(J11*14=0,"",J11*14)</f>
        <v/>
      </c>
      <c r="L11" s="247"/>
      <c r="M11" s="244" t="str">
        <f t="shared" ref="M11:M37" si="3">IF(L11*14=0,"",L11*14)</f>
        <v/>
      </c>
      <c r="N11" s="247"/>
      <c r="O11" s="248"/>
      <c r="P11" s="247"/>
      <c r="Q11" s="244" t="str">
        <f t="shared" ref="Q11:Q37" si="4">IF(P11*14=0,"",P11*14)</f>
        <v/>
      </c>
      <c r="R11" s="247"/>
      <c r="S11" s="244" t="str">
        <f t="shared" ref="S11:S37" si="5">IF(R11*14=0,"",R11*14)</f>
        <v/>
      </c>
      <c r="T11" s="247"/>
      <c r="U11" s="249"/>
      <c r="V11" s="388">
        <v>2</v>
      </c>
      <c r="W11" s="244">
        <f t="shared" ref="W11:W12" si="6">IF(V11*14=0,"",V11*14)</f>
        <v>28</v>
      </c>
      <c r="X11" s="247"/>
      <c r="Y11" s="244" t="str">
        <f t="shared" ref="Y11:Y12" si="7">IF(X11*14=0,"",X11*14)</f>
        <v/>
      </c>
      <c r="Z11" s="263">
        <v>3</v>
      </c>
      <c r="AA11" s="248" t="s">
        <v>117</v>
      </c>
      <c r="AB11" s="247"/>
      <c r="AC11" s="244" t="str">
        <f t="shared" ref="AC11:AC37" si="8">IF(AB11*14=0,"",AB11*14)</f>
        <v/>
      </c>
      <c r="AD11" s="247"/>
      <c r="AE11" s="244" t="str">
        <f t="shared" ref="AE11:AE37" si="9">IF(AD11*14=0,"",AD11*14)</f>
        <v/>
      </c>
      <c r="AF11" s="247"/>
      <c r="AG11" s="249"/>
      <c r="AH11" s="388"/>
      <c r="AI11" s="244" t="str">
        <f t="shared" ref="AI11:AI37" si="10">IF(AH11*14=0,"",AH11*14)</f>
        <v/>
      </c>
      <c r="AJ11" s="247"/>
      <c r="AK11" s="244" t="str">
        <f t="shared" ref="AK11:AK37" si="11">IF(AJ11*14=0,"",AJ11*14)</f>
        <v/>
      </c>
      <c r="AL11" s="247"/>
      <c r="AM11" s="248"/>
      <c r="AN11" s="388"/>
      <c r="AO11" s="244" t="str">
        <f t="shared" ref="AO11:AO37" si="12">IF(AN11*14=0,"",AN11*14)</f>
        <v/>
      </c>
      <c r="AP11" s="247"/>
      <c r="AQ11" s="244" t="str">
        <f t="shared" ref="AQ11:AQ37" si="13">IF(AP11*14=0,"",AP11*14)</f>
        <v/>
      </c>
      <c r="AR11" s="247"/>
      <c r="AS11" s="248"/>
      <c r="AT11" s="247"/>
      <c r="AU11" s="244" t="str">
        <f t="shared" ref="AU11:AU37" si="14">IF(AT11*14=0,"",AT11*14)</f>
        <v/>
      </c>
      <c r="AV11" s="247"/>
      <c r="AW11" s="244" t="str">
        <f t="shared" ref="AW11:AW37" si="15">IF(AV11*14=0,"",AV11*14)</f>
        <v/>
      </c>
      <c r="AX11" s="247"/>
      <c r="AY11" s="247"/>
      <c r="AZ11" s="434">
        <f t="shared" ref="AZ11:AZ37" si="16">IF(D11+J11+P11+V11+AB11+AH11+AN11+AT11=0,"",D11+J11+P11+V11+AB11+AH11+AN11+AT11)</f>
        <v>2</v>
      </c>
      <c r="BA11" s="244">
        <f t="shared" ref="BA11:BA37" si="17">IF((D11+J11+P11+V11+AB11+AH11+AN11+AT11)*14=0,"",(D11+J11+P11+V11+AB11+AH11+AN11+AT11)*14)</f>
        <v>28</v>
      </c>
      <c r="BB11" s="250" t="str">
        <f t="shared" ref="BB11:BB37" si="18">IF(F11+L11+R11+X11+AD11+AJ11+AP11+AV11=0,"",F11+L11+R11+X11+AD11+AJ11+AP11+AV11)</f>
        <v/>
      </c>
      <c r="BC11" s="244" t="str">
        <f t="shared" ref="BC11:BC37" si="19">IF((L11+F11+R11+X11+AD11+AJ11+AP11+AV11)*14=0,"",(L11+F11+R11+X11+AD11+AJ11+AP11+AV11)*14)</f>
        <v/>
      </c>
      <c r="BD11" s="250">
        <f t="shared" ref="BD11:BD37" si="20">IF(N11+H11+T11+Z11+AF11+AL11+AR11+AX11=0,"",N11+H11+T11+Z11+AF11+AL11+AR11+AX11)</f>
        <v>3</v>
      </c>
      <c r="BE11" s="258">
        <f t="shared" ref="BE11:BE37" si="21">IF(D11+F11+L11+J11+P11+R11+V11+X11+AB11+AD11+AH11+AJ11+AN11+AP11+AT11+AV11=0,"",D11+F11+L11+J11+P11+R11+V11+X11+AB11+AD11+AH11+AJ11+AN11+AP11+AT11+AV11)</f>
        <v>2</v>
      </c>
      <c r="BF11" s="185" t="s">
        <v>265</v>
      </c>
      <c r="BG11" s="185" t="s">
        <v>300</v>
      </c>
    </row>
    <row r="12" spans="1:59" ht="15.75" customHeight="1">
      <c r="A12" s="447" t="s">
        <v>362</v>
      </c>
      <c r="B12" s="383" t="s">
        <v>15</v>
      </c>
      <c r="C12" s="384" t="s">
        <v>120</v>
      </c>
      <c r="D12" s="243"/>
      <c r="E12" s="244" t="str">
        <f t="shared" si="0"/>
        <v/>
      </c>
      <c r="F12" s="243"/>
      <c r="G12" s="244" t="str">
        <f t="shared" si="1"/>
        <v/>
      </c>
      <c r="H12" s="243"/>
      <c r="I12" s="245"/>
      <c r="J12" s="388"/>
      <c r="K12" s="244" t="str">
        <f t="shared" si="2"/>
        <v/>
      </c>
      <c r="L12" s="247"/>
      <c r="M12" s="244" t="str">
        <f t="shared" si="3"/>
        <v/>
      </c>
      <c r="N12" s="247"/>
      <c r="O12" s="248"/>
      <c r="P12" s="247"/>
      <c r="Q12" s="244" t="str">
        <f t="shared" si="4"/>
        <v/>
      </c>
      <c r="R12" s="247"/>
      <c r="S12" s="244" t="str">
        <f t="shared" si="5"/>
        <v/>
      </c>
      <c r="T12" s="247"/>
      <c r="U12" s="249"/>
      <c r="V12" s="388">
        <v>2</v>
      </c>
      <c r="W12" s="244">
        <f t="shared" si="6"/>
        <v>28</v>
      </c>
      <c r="X12" s="247"/>
      <c r="Y12" s="244" t="str">
        <f t="shared" si="7"/>
        <v/>
      </c>
      <c r="Z12" s="263">
        <v>3</v>
      </c>
      <c r="AA12" s="248" t="s">
        <v>164</v>
      </c>
      <c r="AB12" s="247"/>
      <c r="AC12" s="244" t="str">
        <f t="shared" si="8"/>
        <v/>
      </c>
      <c r="AD12" s="247"/>
      <c r="AE12" s="244" t="str">
        <f t="shared" si="9"/>
        <v/>
      </c>
      <c r="AF12" s="247"/>
      <c r="AG12" s="249"/>
      <c r="AH12" s="388"/>
      <c r="AI12" s="244" t="str">
        <f t="shared" si="10"/>
        <v/>
      </c>
      <c r="AJ12" s="247"/>
      <c r="AK12" s="244" t="str">
        <f t="shared" si="11"/>
        <v/>
      </c>
      <c r="AL12" s="247"/>
      <c r="AM12" s="248"/>
      <c r="AN12" s="388"/>
      <c r="AO12" s="244" t="str">
        <f t="shared" si="12"/>
        <v/>
      </c>
      <c r="AP12" s="247"/>
      <c r="AQ12" s="244" t="str">
        <f t="shared" si="13"/>
        <v/>
      </c>
      <c r="AR12" s="247"/>
      <c r="AS12" s="248"/>
      <c r="AT12" s="247"/>
      <c r="AU12" s="244" t="str">
        <f t="shared" si="14"/>
        <v/>
      </c>
      <c r="AV12" s="247"/>
      <c r="AW12" s="244" t="str">
        <f t="shared" si="15"/>
        <v/>
      </c>
      <c r="AX12" s="247"/>
      <c r="AY12" s="247"/>
      <c r="AZ12" s="434">
        <f t="shared" si="16"/>
        <v>2</v>
      </c>
      <c r="BA12" s="244">
        <f t="shared" si="17"/>
        <v>28</v>
      </c>
      <c r="BB12" s="250" t="str">
        <f t="shared" si="18"/>
        <v/>
      </c>
      <c r="BC12" s="244" t="str">
        <f t="shared" si="19"/>
        <v/>
      </c>
      <c r="BD12" s="250">
        <f t="shared" si="20"/>
        <v>3</v>
      </c>
      <c r="BE12" s="258">
        <f t="shared" si="21"/>
        <v>2</v>
      </c>
      <c r="BF12" s="185" t="s">
        <v>278</v>
      </c>
      <c r="BG12" s="185" t="s">
        <v>363</v>
      </c>
    </row>
    <row r="13" spans="1:59" ht="15.75" customHeight="1">
      <c r="A13" s="447" t="s">
        <v>415</v>
      </c>
      <c r="B13" s="435" t="s">
        <v>31</v>
      </c>
      <c r="C13" s="436" t="s">
        <v>146</v>
      </c>
      <c r="D13" s="243"/>
      <c r="E13" s="244" t="str">
        <f>IF(D13*14=0,"",D13*14)</f>
        <v/>
      </c>
      <c r="F13" s="243"/>
      <c r="G13" s="244" t="str">
        <f>IF(F13*14=0,"",F13*14)</f>
        <v/>
      </c>
      <c r="H13" s="243"/>
      <c r="I13" s="245"/>
      <c r="J13" s="388"/>
      <c r="K13" s="244" t="str">
        <f>IF(J13*14=0,"",J13*14)</f>
        <v/>
      </c>
      <c r="L13" s="247"/>
      <c r="M13" s="244" t="str">
        <f>IF(L13*14=0,"",L13*14)</f>
        <v/>
      </c>
      <c r="N13" s="247"/>
      <c r="O13" s="248"/>
      <c r="P13" s="247"/>
      <c r="Q13" s="244" t="str">
        <f>IF(P13*14=0,"",P13*14)</f>
        <v/>
      </c>
      <c r="R13" s="247"/>
      <c r="S13" s="244" t="str">
        <f>IF(R13*14=0,"",R13*14)</f>
        <v/>
      </c>
      <c r="T13" s="247"/>
      <c r="U13" s="249"/>
      <c r="V13" s="388">
        <v>2</v>
      </c>
      <c r="W13" s="244">
        <f>IF(V13*14=0,"",V13*14)</f>
        <v>28</v>
      </c>
      <c r="X13" s="247">
        <v>2</v>
      </c>
      <c r="Y13" s="244">
        <f>IF(X13*14=0,"",X13*14)</f>
        <v>28</v>
      </c>
      <c r="Z13" s="263">
        <v>2</v>
      </c>
      <c r="AA13" s="248" t="s">
        <v>117</v>
      </c>
      <c r="AB13" s="247"/>
      <c r="AC13" s="244" t="str">
        <f>IF(AB13*14=0,"",AB13*14)</f>
        <v/>
      </c>
      <c r="AD13" s="247"/>
      <c r="AE13" s="244" t="str">
        <f>IF(AD13*14=0,"",AD13*14)</f>
        <v/>
      </c>
      <c r="AF13" s="247"/>
      <c r="AG13" s="249"/>
      <c r="AH13" s="388"/>
      <c r="AI13" s="244" t="str">
        <f>IF(AH13*14=0,"",AH13*14)</f>
        <v/>
      </c>
      <c r="AJ13" s="247"/>
      <c r="AK13" s="244" t="str">
        <f>IF(AJ13*14=0,"",AJ13*14)</f>
        <v/>
      </c>
      <c r="AL13" s="247"/>
      <c r="AM13" s="248"/>
      <c r="AN13" s="388"/>
      <c r="AO13" s="244" t="str">
        <f>IF(AN13*14=0,"",AN13*14)</f>
        <v/>
      </c>
      <c r="AP13" s="247"/>
      <c r="AQ13" s="244" t="str">
        <f>IF(AP13*14=0,"",AP13*14)</f>
        <v/>
      </c>
      <c r="AR13" s="247"/>
      <c r="AS13" s="248"/>
      <c r="AT13" s="247"/>
      <c r="AU13" s="244" t="str">
        <f>IF(AT13*14=0,"",AT13*14)</f>
        <v/>
      </c>
      <c r="AV13" s="247"/>
      <c r="AW13" s="244" t="str">
        <f>IF(AV13*14=0,"",AV13*14)</f>
        <v/>
      </c>
      <c r="AX13" s="247"/>
      <c r="AY13" s="247"/>
      <c r="AZ13" s="434">
        <f>IF(D13+J13+P13+V13+AB13+AH13+AN13+AT13=0,"",D13+J13+P13+V13+AB13+AH13+AN13+AT13)</f>
        <v>2</v>
      </c>
      <c r="BA13" s="244">
        <f>IF((D13+J13+P13+V13+AB13+AH13+AN13+AT13)*14=0,"",(D13+J13+P13+V13+AB13+AH13+AN13+AT13)*14)</f>
        <v>28</v>
      </c>
      <c r="BB13" s="250">
        <f>IF(F13+L13+R13+X13+AD13+AJ13+AP13+AV13=0,"",F13+L13+R13+X13+AD13+AJ13+AP13+AV13)</f>
        <v>2</v>
      </c>
      <c r="BC13" s="244">
        <f>IF((L13+F13+R13+X13+AD13+AJ13+AP13+AV13)*14=0,"",(L13+F13+R13+X13+AD13+AJ13+AP13+AV13)*14)</f>
        <v>28</v>
      </c>
      <c r="BD13" s="250">
        <f t="shared" si="20"/>
        <v>2</v>
      </c>
      <c r="BE13" s="258">
        <f>IF(D13+F13+L13+J13+P13+R13+V13+X13+AB13+AD13+AH13+AJ13+AN13+AP13+AT13+AV13=0,"",D13+F13+L13+J13+P13+R13+V13+X13+AB13+AD13+AH13+AJ13+AN13+AP13+AT13+AV13)</f>
        <v>4</v>
      </c>
      <c r="BF13" s="185" t="s">
        <v>265</v>
      </c>
      <c r="BG13" s="185" t="s">
        <v>426</v>
      </c>
    </row>
    <row r="14" spans="1:59" ht="15.75" customHeight="1">
      <c r="A14" s="448" t="s">
        <v>536</v>
      </c>
      <c r="B14" s="383" t="s">
        <v>31</v>
      </c>
      <c r="C14" s="384" t="s">
        <v>214</v>
      </c>
      <c r="D14" s="243">
        <v>2</v>
      </c>
      <c r="E14" s="244">
        <f t="shared" ref="E14" si="22">IF(D14*14=0,"",D14*14)</f>
        <v>28</v>
      </c>
      <c r="F14" s="243"/>
      <c r="G14" s="244" t="str">
        <f t="shared" ref="G14" si="23">IF(F14*14=0,"",F14*14)</f>
        <v/>
      </c>
      <c r="H14" s="243"/>
      <c r="I14" s="245"/>
      <c r="J14" s="388"/>
      <c r="K14" s="244" t="str">
        <f t="shared" ref="K14" si="24">IF(J14*14=0,"",J14*14)</f>
        <v/>
      </c>
      <c r="L14" s="247"/>
      <c r="M14" s="244" t="str">
        <f t="shared" ref="M14" si="25">IF(L14*14=0,"",L14*14)</f>
        <v/>
      </c>
      <c r="N14" s="247"/>
      <c r="O14" s="248"/>
      <c r="P14" s="247"/>
      <c r="Q14" s="244" t="str">
        <f t="shared" ref="Q14" si="26">IF(P14*14=0,"",P14*14)</f>
        <v/>
      </c>
      <c r="R14" s="247"/>
      <c r="S14" s="244" t="str">
        <f t="shared" ref="S14" si="27">IF(R14*14=0,"",R14*14)</f>
        <v/>
      </c>
      <c r="T14" s="247"/>
      <c r="U14" s="249"/>
      <c r="V14" s="388"/>
      <c r="W14" s="244" t="str">
        <f t="shared" ref="W14" si="28">IF(V14*14=0,"",V14*14)</f>
        <v/>
      </c>
      <c r="X14" s="247">
        <v>2</v>
      </c>
      <c r="Y14" s="244">
        <f t="shared" ref="Y14" si="29">IF(X14*14=0,"",X14*14)</f>
        <v>28</v>
      </c>
      <c r="Z14" s="263">
        <v>2</v>
      </c>
      <c r="AA14" s="355" t="s">
        <v>164</v>
      </c>
      <c r="AB14" s="247"/>
      <c r="AC14" s="244" t="str">
        <f t="shared" ref="AC14" si="30">IF(AB14*14=0,"",AB14*14)</f>
        <v/>
      </c>
      <c r="AD14" s="247"/>
      <c r="AE14" s="244" t="str">
        <f t="shared" ref="AE14" si="31">IF(AD14*14=0,"",AD14*14)</f>
        <v/>
      </c>
      <c r="AF14" s="247"/>
      <c r="AG14" s="249"/>
      <c r="AH14" s="388"/>
      <c r="AI14" s="244" t="str">
        <f t="shared" ref="AI14" si="32">IF(AH14*14=0,"",AH14*14)</f>
        <v/>
      </c>
      <c r="AJ14" s="247"/>
      <c r="AK14" s="244" t="str">
        <f t="shared" ref="AK14" si="33">IF(AJ14*14=0,"",AJ14*14)</f>
        <v/>
      </c>
      <c r="AL14" s="247"/>
      <c r="AM14" s="248"/>
      <c r="AN14" s="388"/>
      <c r="AO14" s="244" t="str">
        <f t="shared" ref="AO14" si="34">IF(AN14*14=0,"",AN14*14)</f>
        <v/>
      </c>
      <c r="AP14" s="247"/>
      <c r="AQ14" s="244" t="str">
        <f t="shared" ref="AQ14" si="35">IF(AP14*14=0,"",AP14*14)</f>
        <v/>
      </c>
      <c r="AR14" s="247"/>
      <c r="AS14" s="248"/>
      <c r="AT14" s="247"/>
      <c r="AU14" s="244" t="str">
        <f t="shared" ref="AU14" si="36">IF(AT14*14=0,"",AT14*14)</f>
        <v/>
      </c>
      <c r="AV14" s="247"/>
      <c r="AW14" s="244" t="str">
        <f t="shared" ref="AW14" si="37">IF(AV14*14=0,"",AV14*14)</f>
        <v/>
      </c>
      <c r="AX14" s="247"/>
      <c r="AY14" s="247"/>
      <c r="AZ14" s="434">
        <f t="shared" ref="AZ14" si="38">IF(D14+J14+P14+V14+AB14+AH14+AN14+AT14=0,"",D14+J14+P14+V14+AB14+AH14+AN14+AT14)</f>
        <v>2</v>
      </c>
      <c r="BA14" s="244">
        <f t="shared" ref="BA14" si="39">IF((D14+J14+P14+V14+AB14+AH14+AN14+AT14)*14=0,"",(D14+J14+P14+V14+AB14+AH14+AN14+AT14)*14)</f>
        <v>28</v>
      </c>
      <c r="BB14" s="250">
        <f t="shared" ref="BB14" si="40">IF(F14+L14+R14+X14+AD14+AJ14+AP14+AV14=0,"",F14+L14+R14+X14+AD14+AJ14+AP14+AV14)</f>
        <v>2</v>
      </c>
      <c r="BC14" s="244">
        <f t="shared" ref="BC14" si="41">IF((L14+F14+R14+X14+AD14+AJ14+AP14+AV14)*14=0,"",(L14+F14+R14+X14+AD14+AJ14+AP14+AV14)*14)</f>
        <v>28</v>
      </c>
      <c r="BD14" s="250">
        <f t="shared" si="20"/>
        <v>2</v>
      </c>
      <c r="BE14" s="258">
        <f t="shared" ref="BE14" si="42">IF(D14+F14+L14+J14+P14+R14+V14+X14+AB14+AD14+AH14+AJ14+AN14+AP14+AT14+AV14=0,"",D14+F14+L14+J14+P14+R14+V14+X14+AB14+AD14+AH14+AJ14+AN14+AP14+AT14+AV14)</f>
        <v>4</v>
      </c>
      <c r="BF14" s="185" t="s">
        <v>265</v>
      </c>
      <c r="BG14" s="186" t="s">
        <v>554</v>
      </c>
    </row>
    <row r="15" spans="1:59">
      <c r="A15" s="447" t="s">
        <v>368</v>
      </c>
      <c r="B15" s="383" t="s">
        <v>15</v>
      </c>
      <c r="C15" s="384" t="s">
        <v>574</v>
      </c>
      <c r="D15" s="243"/>
      <c r="E15" s="244" t="str">
        <f>IF(D15*14=0,"",D15*14)</f>
        <v/>
      </c>
      <c r="F15" s="243"/>
      <c r="G15" s="244" t="str">
        <f>IF(F15*14=0,"",F15*14)</f>
        <v/>
      </c>
      <c r="H15" s="243"/>
      <c r="I15" s="245"/>
      <c r="J15" s="388"/>
      <c r="K15" s="244" t="str">
        <f>IF(J15*14=0,"",J15*14)</f>
        <v/>
      </c>
      <c r="L15" s="247"/>
      <c r="M15" s="244" t="str">
        <f>IF(L15*14=0,"",L15*14)</f>
        <v/>
      </c>
      <c r="N15" s="247"/>
      <c r="O15" s="248"/>
      <c r="P15" s="247"/>
      <c r="Q15" s="244" t="str">
        <f>IF(P15*14=0,"",P15*14)</f>
        <v/>
      </c>
      <c r="R15" s="247"/>
      <c r="S15" s="244" t="str">
        <f>IF(R15*14=0,"",R15*14)</f>
        <v/>
      </c>
      <c r="T15" s="247"/>
      <c r="U15" s="249"/>
      <c r="V15" s="388"/>
      <c r="W15" s="244" t="str">
        <f>IF(V15*14=0,"",V15*14)</f>
        <v/>
      </c>
      <c r="X15" s="247"/>
      <c r="Y15" s="244" t="str">
        <f>IF(X15*14=0,"",X15*14)</f>
        <v/>
      </c>
      <c r="Z15" s="247"/>
      <c r="AA15" s="248"/>
      <c r="AB15" s="388">
        <v>3</v>
      </c>
      <c r="AC15" s="244">
        <f>IF(AB15*14=0,"",AB15*14)</f>
        <v>42</v>
      </c>
      <c r="AD15" s="247">
        <v>1</v>
      </c>
      <c r="AE15" s="244">
        <f>IF(AD15*14=0,"",AD15*14)</f>
        <v>14</v>
      </c>
      <c r="AF15" s="247">
        <v>4</v>
      </c>
      <c r="AG15" s="248" t="s">
        <v>15</v>
      </c>
      <c r="AH15" s="388"/>
      <c r="AI15" s="244" t="str">
        <f>IF(AH15*14=0,"",AH15*14)</f>
        <v/>
      </c>
      <c r="AJ15" s="247"/>
      <c r="AK15" s="244" t="str">
        <f>IF(AJ15*14=0,"",AJ15*14)</f>
        <v/>
      </c>
      <c r="AL15" s="247"/>
      <c r="AM15" s="248"/>
      <c r="AN15" s="388"/>
      <c r="AO15" s="244" t="str">
        <f>IF(AN15*14=0,"",AN15*14)</f>
        <v/>
      </c>
      <c r="AP15" s="247"/>
      <c r="AQ15" s="244" t="str">
        <f>IF(AP15*14=0,"",AP15*14)</f>
        <v/>
      </c>
      <c r="AR15" s="247"/>
      <c r="AS15" s="248"/>
      <c r="AT15" s="247"/>
      <c r="AU15" s="244" t="str">
        <f>IF(AT15*14=0,"",AT15*14)</f>
        <v/>
      </c>
      <c r="AV15" s="247"/>
      <c r="AW15" s="244" t="str">
        <f>IF(AV15*14=0,"",AV15*14)</f>
        <v/>
      </c>
      <c r="AX15" s="247"/>
      <c r="AY15" s="247"/>
      <c r="AZ15" s="434">
        <f>IF(D15+J15+P15+V15+AB15+AH15+AN15+AT15=0,"",D15+J15+P15+V15+AB15+AH15+AN15+AT15)</f>
        <v>3</v>
      </c>
      <c r="BA15" s="244">
        <f>IF((D15+J15+P15+V15+AB15+AH15+AN15+AT15)*14=0,"",(D15+J15+P15+V15+AB15+AH15+AN15+AT15)*14)</f>
        <v>42</v>
      </c>
      <c r="BB15" s="250">
        <f>IF(F15+L15+R15+X15+AD15+AJ15+AP15+AV15=0,"",F15+L15+R15+X15+AD15+AJ15+AP15+AV15)</f>
        <v>1</v>
      </c>
      <c r="BC15" s="244">
        <f>IF((L15+F15+R15+X15+AD15+AJ15+AP15+AV15)*14=0,"",(L15+F15+R15+X15+AD15+AJ15+AP15+AV15)*14)</f>
        <v>14</v>
      </c>
      <c r="BD15" s="250">
        <f>IF(N15+H15+T15+Z15+AF15+AL15+AR15+AX15=0,"",N15+H15+T15+Z15+AF15+AL15+AR15+AX15)</f>
        <v>4</v>
      </c>
      <c r="BE15" s="258">
        <f>IF(D15+F15+L15+J15+P15+R15+V15+X15+AB15+AD15+AH15+AJ15+AN15+AP15+AT15+AV15=0,"",D15+F15+L15+J15+P15+R15+V15+X15+AB15+AD15+AH15+AJ15+AN15+AP15+AT15+AV15)</f>
        <v>4</v>
      </c>
      <c r="BF15" s="185" t="s">
        <v>265</v>
      </c>
      <c r="BG15" s="186" t="s">
        <v>324</v>
      </c>
    </row>
    <row r="16" spans="1:59" ht="15.75" customHeight="1">
      <c r="A16" s="447" t="s">
        <v>369</v>
      </c>
      <c r="B16" s="383" t="s">
        <v>15</v>
      </c>
      <c r="C16" s="384" t="s">
        <v>129</v>
      </c>
      <c r="D16" s="243"/>
      <c r="E16" s="244" t="str">
        <f>IF(D16*14=0,"",D16*14)</f>
        <v/>
      </c>
      <c r="F16" s="243"/>
      <c r="G16" s="244" t="str">
        <f>IF(F16*14=0,"",F16*14)</f>
        <v/>
      </c>
      <c r="H16" s="243"/>
      <c r="I16" s="245"/>
      <c r="J16" s="388"/>
      <c r="K16" s="244" t="str">
        <f>IF(J16*14=0,"",J16*14)</f>
        <v/>
      </c>
      <c r="L16" s="247"/>
      <c r="M16" s="244" t="str">
        <f>IF(L16*14=0,"",L16*14)</f>
        <v/>
      </c>
      <c r="N16" s="247"/>
      <c r="O16" s="248"/>
      <c r="P16" s="247"/>
      <c r="Q16" s="244" t="str">
        <f>IF(P16*14=0,"",P16*14)</f>
        <v/>
      </c>
      <c r="R16" s="247"/>
      <c r="S16" s="244" t="str">
        <f>IF(R16*14=0,"",R16*14)</f>
        <v/>
      </c>
      <c r="T16" s="247"/>
      <c r="U16" s="249"/>
      <c r="V16" s="388"/>
      <c r="W16" s="244" t="str">
        <f>IF(V16*14=0,"",V16*14)</f>
        <v/>
      </c>
      <c r="X16" s="247"/>
      <c r="Y16" s="244" t="str">
        <f>IF(X16*14=0,"",X16*14)</f>
        <v/>
      </c>
      <c r="Z16" s="247"/>
      <c r="AA16" s="248"/>
      <c r="AB16" s="388">
        <v>3</v>
      </c>
      <c r="AC16" s="244">
        <f>IF(AB16*14=0,"",AB16*14)</f>
        <v>42</v>
      </c>
      <c r="AD16" s="247">
        <v>2</v>
      </c>
      <c r="AE16" s="244">
        <f>IF(AD16*14=0,"",AD16*14)</f>
        <v>28</v>
      </c>
      <c r="AF16" s="247">
        <v>6</v>
      </c>
      <c r="AG16" s="248" t="s">
        <v>15</v>
      </c>
      <c r="AH16" s="388"/>
      <c r="AI16" s="244" t="str">
        <f>IF(AH16*14=0,"",AH16*14)</f>
        <v/>
      </c>
      <c r="AJ16" s="247"/>
      <c r="AK16" s="244" t="str">
        <f>IF(AJ16*14=0,"",AJ16*14)</f>
        <v/>
      </c>
      <c r="AL16" s="247"/>
      <c r="AM16" s="248"/>
      <c r="AN16" s="388"/>
      <c r="AO16" s="244" t="str">
        <f>IF(AN16*14=0,"",AN16*14)</f>
        <v/>
      </c>
      <c r="AP16" s="247"/>
      <c r="AQ16" s="244" t="str">
        <f>IF(AP16*14=0,"",AP16*14)</f>
        <v/>
      </c>
      <c r="AR16" s="247"/>
      <c r="AS16" s="248"/>
      <c r="AT16" s="247"/>
      <c r="AU16" s="244" t="str">
        <f>IF(AT16*14=0,"",AT16*14)</f>
        <v/>
      </c>
      <c r="AV16" s="247"/>
      <c r="AW16" s="244" t="str">
        <f>IF(AV16*14=0,"",AV16*14)</f>
        <v/>
      </c>
      <c r="AX16" s="247"/>
      <c r="AY16" s="247"/>
      <c r="AZ16" s="434">
        <f>IF(D16+J16+P16+V16+AB16+AH16+AN16+AT16=0,"",D16+J16+P16+V16+AB16+AH16+AN16+AT16)</f>
        <v>3</v>
      </c>
      <c r="BA16" s="244">
        <f>IF((D16+J16+P16+V16+AB16+AH16+AN16+AT16)*14=0,"",(D16+J16+P16+V16+AB16+AH16+AN16+AT16)*14)</f>
        <v>42</v>
      </c>
      <c r="BB16" s="250">
        <f>IF(F16+L16+R16+X16+AD16+AJ16+AP16+AV16=0,"",F16+L16+R16+X16+AD16+AJ16+AP16+AV16)</f>
        <v>2</v>
      </c>
      <c r="BC16" s="244">
        <f>IF((L16+F16+R16+X16+AD16+AJ16+AP16+AV16)*14=0,"",(L16+F16+R16+X16+AD16+AJ16+AP16+AV16)*14)</f>
        <v>28</v>
      </c>
      <c r="BD16" s="250">
        <f>IF(N16+H16+T16+Z16+AF16+AL16+AR16+AX16=0,"",N16+H16+T16+Z16+AF16+AL16+AR16+AX16)</f>
        <v>6</v>
      </c>
      <c r="BE16" s="258">
        <f>IF(D16+F16+L16+J16+P16+R16+V16+X16+AB16+AD16+AH16+AJ16+AN16+AP16+AT16+AV16=0,"",D16+F16+L16+J16+P16+R16+V16+X16+AB16+AD16+AH16+AJ16+AN16+AP16+AT16+AV16)</f>
        <v>5</v>
      </c>
      <c r="BF16" s="185" t="s">
        <v>265</v>
      </c>
      <c r="BG16" s="186" t="s">
        <v>300</v>
      </c>
    </row>
    <row r="17" spans="1:59" ht="15.75" customHeight="1">
      <c r="A17" s="447" t="s">
        <v>400</v>
      </c>
      <c r="B17" s="435" t="s">
        <v>31</v>
      </c>
      <c r="C17" s="436" t="s">
        <v>147</v>
      </c>
      <c r="D17" s="243"/>
      <c r="E17" s="244" t="str">
        <f t="shared" ref="E17:E19" si="43">IF(D17*14=0,"",D17*14)</f>
        <v/>
      </c>
      <c r="F17" s="243"/>
      <c r="G17" s="244" t="str">
        <f t="shared" ref="G17:G19" si="44">IF(F17*14=0,"",F17*14)</f>
        <v/>
      </c>
      <c r="H17" s="243"/>
      <c r="I17" s="245"/>
      <c r="J17" s="388"/>
      <c r="K17" s="244" t="str">
        <f t="shared" ref="K17:K19" si="45">IF(J17*14=0,"",J17*14)</f>
        <v/>
      </c>
      <c r="L17" s="247"/>
      <c r="M17" s="244" t="str">
        <f t="shared" ref="M17:M19" si="46">IF(L17*14=0,"",L17*14)</f>
        <v/>
      </c>
      <c r="N17" s="247"/>
      <c r="O17" s="248"/>
      <c r="P17" s="247"/>
      <c r="Q17" s="244" t="str">
        <f t="shared" ref="Q17:Q19" si="47">IF(P17*14=0,"",P17*14)</f>
        <v/>
      </c>
      <c r="R17" s="247"/>
      <c r="S17" s="244" t="str">
        <f t="shared" ref="S17:S19" si="48">IF(R17*14=0,"",R17*14)</f>
        <v/>
      </c>
      <c r="T17" s="247"/>
      <c r="U17" s="249"/>
      <c r="V17" s="388"/>
      <c r="W17" s="244" t="str">
        <f t="shared" ref="W17:W19" si="49">IF(V17*14=0,"",V17*14)</f>
        <v/>
      </c>
      <c r="X17" s="247"/>
      <c r="Y17" s="244" t="str">
        <f t="shared" ref="Y17:Y19" si="50">IF(X17*14=0,"",X17*14)</f>
        <v/>
      </c>
      <c r="Z17" s="263"/>
      <c r="AA17" s="248"/>
      <c r="AB17" s="247">
        <v>2</v>
      </c>
      <c r="AC17" s="244">
        <f t="shared" ref="AC17:AC19" si="51">IF(AB17*14=0,"",AB17*14)</f>
        <v>28</v>
      </c>
      <c r="AD17" s="247">
        <v>1</v>
      </c>
      <c r="AE17" s="244">
        <f t="shared" ref="AE17:AE19" si="52">IF(AD17*14=0,"",AD17*14)</f>
        <v>14</v>
      </c>
      <c r="AF17" s="247">
        <v>4</v>
      </c>
      <c r="AG17" s="245" t="s">
        <v>117</v>
      </c>
      <c r="AH17" s="388"/>
      <c r="AI17" s="244" t="str">
        <f t="shared" ref="AI17:AI19" si="53">IF(AH17*14=0,"",AH17*14)</f>
        <v/>
      </c>
      <c r="AJ17" s="247"/>
      <c r="AK17" s="244" t="str">
        <f t="shared" ref="AK17:AK19" si="54">IF(AJ17*14=0,"",AJ17*14)</f>
        <v/>
      </c>
      <c r="AL17" s="247"/>
      <c r="AM17" s="248"/>
      <c r="AN17" s="388"/>
      <c r="AO17" s="244" t="str">
        <f t="shared" ref="AO17:AO19" si="55">IF(AN17*14=0,"",AN17*14)</f>
        <v/>
      </c>
      <c r="AP17" s="247"/>
      <c r="AQ17" s="244" t="str">
        <f t="shared" ref="AQ17:AQ19" si="56">IF(AP17*14=0,"",AP17*14)</f>
        <v/>
      </c>
      <c r="AR17" s="247"/>
      <c r="AS17" s="248"/>
      <c r="AT17" s="247"/>
      <c r="AU17" s="244" t="str">
        <f t="shared" ref="AU17:AU19" si="57">IF(AT17*14=0,"",AT17*14)</f>
        <v/>
      </c>
      <c r="AV17" s="247"/>
      <c r="AW17" s="244" t="str">
        <f t="shared" ref="AW17:AW19" si="58">IF(AV17*14=0,"",AV17*14)</f>
        <v/>
      </c>
      <c r="AX17" s="247"/>
      <c r="AY17" s="247"/>
      <c r="AZ17" s="434">
        <f t="shared" ref="AZ17:AZ19" si="59">IF(D17+J17+P17+V17+AB17+AH17+AN17+AT17=0,"",D17+J17+P17+V17+AB17+AH17+AN17+AT17)</f>
        <v>2</v>
      </c>
      <c r="BA17" s="244">
        <f t="shared" ref="BA17:BA19" si="60">IF((D17+J17+P17+V17+AB17+AH17+AN17+AT17)*14=0,"",(D17+J17+P17+V17+AB17+AH17+AN17+AT17)*14)</f>
        <v>28</v>
      </c>
      <c r="BB17" s="250">
        <f t="shared" ref="BB17:BB19" si="61">IF(F17+L17+R17+X17+AD17+AJ17+AP17+AV17=0,"",F17+L17+R17+X17+AD17+AJ17+AP17+AV17)</f>
        <v>1</v>
      </c>
      <c r="BC17" s="244">
        <f t="shared" ref="BC17:BC19" si="62">IF((L17+F17+R17+X17+AD17+AJ17+AP17+AV17)*14=0,"",(L17+F17+R17+X17+AD17+AJ17+AP17+AV17)*14)</f>
        <v>14</v>
      </c>
      <c r="BD17" s="250">
        <f t="shared" si="20"/>
        <v>4</v>
      </c>
      <c r="BE17" s="258">
        <f t="shared" ref="BE17:BE19" si="63">IF(D17+F17+L17+J17+P17+R17+V17+X17+AB17+AD17+AH17+AJ17+AN17+AP17+AT17+AV17=0,"",D17+F17+L17+J17+P17+R17+V17+X17+AB17+AD17+AH17+AJ17+AN17+AP17+AT17+AV17)</f>
        <v>3</v>
      </c>
      <c r="BF17" s="185" t="s">
        <v>265</v>
      </c>
      <c r="BG17" s="186" t="s">
        <v>420</v>
      </c>
    </row>
    <row r="18" spans="1:59" ht="15.75" customHeight="1">
      <c r="A18" s="447" t="s">
        <v>401</v>
      </c>
      <c r="B18" s="435" t="s">
        <v>31</v>
      </c>
      <c r="C18" s="437" t="s">
        <v>485</v>
      </c>
      <c r="D18" s="243"/>
      <c r="E18" s="244" t="str">
        <f t="shared" si="43"/>
        <v/>
      </c>
      <c r="F18" s="243"/>
      <c r="G18" s="244" t="str">
        <f t="shared" si="44"/>
        <v/>
      </c>
      <c r="H18" s="243"/>
      <c r="I18" s="245"/>
      <c r="J18" s="388"/>
      <c r="K18" s="244" t="str">
        <f t="shared" si="45"/>
        <v/>
      </c>
      <c r="L18" s="247"/>
      <c r="M18" s="244" t="str">
        <f t="shared" si="46"/>
        <v/>
      </c>
      <c r="N18" s="247"/>
      <c r="O18" s="248"/>
      <c r="P18" s="247"/>
      <c r="Q18" s="244" t="str">
        <f t="shared" si="47"/>
        <v/>
      </c>
      <c r="R18" s="247"/>
      <c r="S18" s="244" t="str">
        <f t="shared" si="48"/>
        <v/>
      </c>
      <c r="T18" s="247"/>
      <c r="U18" s="249"/>
      <c r="V18" s="388"/>
      <c r="W18" s="244" t="str">
        <f t="shared" si="49"/>
        <v/>
      </c>
      <c r="X18" s="247"/>
      <c r="Y18" s="244" t="str">
        <f t="shared" si="50"/>
        <v/>
      </c>
      <c r="Z18" s="247"/>
      <c r="AA18" s="248"/>
      <c r="AB18" s="247">
        <v>2</v>
      </c>
      <c r="AC18" s="244">
        <f t="shared" si="51"/>
        <v>28</v>
      </c>
      <c r="AD18" s="247">
        <v>1</v>
      </c>
      <c r="AE18" s="244">
        <f t="shared" si="52"/>
        <v>14</v>
      </c>
      <c r="AF18" s="247">
        <v>4</v>
      </c>
      <c r="AG18" s="245" t="s">
        <v>117</v>
      </c>
      <c r="AH18" s="388"/>
      <c r="AI18" s="244" t="str">
        <f t="shared" si="53"/>
        <v/>
      </c>
      <c r="AJ18" s="247"/>
      <c r="AK18" s="244" t="str">
        <f t="shared" si="54"/>
        <v/>
      </c>
      <c r="AL18" s="247"/>
      <c r="AM18" s="248"/>
      <c r="AN18" s="388"/>
      <c r="AO18" s="244" t="str">
        <f t="shared" si="55"/>
        <v/>
      </c>
      <c r="AP18" s="247"/>
      <c r="AQ18" s="244" t="str">
        <f t="shared" si="56"/>
        <v/>
      </c>
      <c r="AR18" s="247"/>
      <c r="AS18" s="248"/>
      <c r="AT18" s="247"/>
      <c r="AU18" s="244" t="str">
        <f t="shared" si="57"/>
        <v/>
      </c>
      <c r="AV18" s="247"/>
      <c r="AW18" s="244" t="str">
        <f t="shared" si="58"/>
        <v/>
      </c>
      <c r="AX18" s="247"/>
      <c r="AY18" s="247"/>
      <c r="AZ18" s="434">
        <f t="shared" si="59"/>
        <v>2</v>
      </c>
      <c r="BA18" s="244">
        <f t="shared" si="60"/>
        <v>28</v>
      </c>
      <c r="BB18" s="250">
        <f t="shared" si="61"/>
        <v>1</v>
      </c>
      <c r="BC18" s="244">
        <f t="shared" si="62"/>
        <v>14</v>
      </c>
      <c r="BD18" s="250">
        <f t="shared" si="20"/>
        <v>4</v>
      </c>
      <c r="BE18" s="258">
        <f t="shared" si="63"/>
        <v>3</v>
      </c>
      <c r="BF18" s="185" t="s">
        <v>265</v>
      </c>
      <c r="BG18" s="186" t="s">
        <v>420</v>
      </c>
    </row>
    <row r="19" spans="1:59" ht="15.75" customHeight="1">
      <c r="A19" s="447" t="s">
        <v>402</v>
      </c>
      <c r="B19" s="435" t="s">
        <v>31</v>
      </c>
      <c r="C19" s="437" t="s">
        <v>148</v>
      </c>
      <c r="D19" s="243"/>
      <c r="E19" s="244" t="str">
        <f t="shared" si="43"/>
        <v/>
      </c>
      <c r="F19" s="243"/>
      <c r="G19" s="244" t="str">
        <f t="shared" si="44"/>
        <v/>
      </c>
      <c r="H19" s="243"/>
      <c r="I19" s="245"/>
      <c r="J19" s="388"/>
      <c r="K19" s="244" t="str">
        <f t="shared" si="45"/>
        <v/>
      </c>
      <c r="L19" s="247"/>
      <c r="M19" s="244" t="str">
        <f t="shared" si="46"/>
        <v/>
      </c>
      <c r="N19" s="247"/>
      <c r="O19" s="248"/>
      <c r="P19" s="247"/>
      <c r="Q19" s="244" t="str">
        <f t="shared" si="47"/>
        <v/>
      </c>
      <c r="R19" s="247"/>
      <c r="S19" s="244" t="str">
        <f t="shared" si="48"/>
        <v/>
      </c>
      <c r="T19" s="247"/>
      <c r="U19" s="249"/>
      <c r="V19" s="388"/>
      <c r="W19" s="244" t="str">
        <f t="shared" si="49"/>
        <v/>
      </c>
      <c r="X19" s="247"/>
      <c r="Y19" s="244" t="str">
        <f t="shared" si="50"/>
        <v/>
      </c>
      <c r="Z19" s="247"/>
      <c r="AA19" s="248"/>
      <c r="AB19" s="247">
        <v>2</v>
      </c>
      <c r="AC19" s="244">
        <f t="shared" si="51"/>
        <v>28</v>
      </c>
      <c r="AD19" s="247">
        <v>1</v>
      </c>
      <c r="AE19" s="244">
        <f t="shared" si="52"/>
        <v>14</v>
      </c>
      <c r="AF19" s="247">
        <v>4</v>
      </c>
      <c r="AG19" s="438" t="s">
        <v>117</v>
      </c>
      <c r="AH19" s="388"/>
      <c r="AI19" s="244" t="str">
        <f t="shared" si="53"/>
        <v/>
      </c>
      <c r="AJ19" s="247"/>
      <c r="AK19" s="244" t="str">
        <f t="shared" si="54"/>
        <v/>
      </c>
      <c r="AL19" s="247"/>
      <c r="AM19" s="248"/>
      <c r="AN19" s="388"/>
      <c r="AO19" s="244" t="str">
        <f t="shared" si="55"/>
        <v/>
      </c>
      <c r="AP19" s="247"/>
      <c r="AQ19" s="244" t="str">
        <f t="shared" si="56"/>
        <v/>
      </c>
      <c r="AR19" s="247"/>
      <c r="AS19" s="248"/>
      <c r="AT19" s="247"/>
      <c r="AU19" s="244" t="str">
        <f t="shared" si="57"/>
        <v/>
      </c>
      <c r="AV19" s="247"/>
      <c r="AW19" s="244" t="str">
        <f t="shared" si="58"/>
        <v/>
      </c>
      <c r="AX19" s="247"/>
      <c r="AY19" s="247"/>
      <c r="AZ19" s="434">
        <f t="shared" si="59"/>
        <v>2</v>
      </c>
      <c r="BA19" s="244">
        <f t="shared" si="60"/>
        <v>28</v>
      </c>
      <c r="BB19" s="250">
        <f t="shared" si="61"/>
        <v>1</v>
      </c>
      <c r="BC19" s="244">
        <f t="shared" si="62"/>
        <v>14</v>
      </c>
      <c r="BD19" s="250">
        <f t="shared" si="20"/>
        <v>4</v>
      </c>
      <c r="BE19" s="258">
        <f t="shared" si="63"/>
        <v>3</v>
      </c>
      <c r="BF19" s="185" t="s">
        <v>265</v>
      </c>
      <c r="BG19" s="186" t="s">
        <v>428</v>
      </c>
    </row>
    <row r="20" spans="1:59" ht="15.75" customHeight="1">
      <c r="A20" s="447"/>
      <c r="B20" s="383" t="s">
        <v>127</v>
      </c>
      <c r="C20" s="384" t="s">
        <v>128</v>
      </c>
      <c r="D20" s="243"/>
      <c r="E20" s="244" t="str">
        <f t="shared" ref="E20:E26" si="64">IF(D20*14=0,"",D20*14)</f>
        <v/>
      </c>
      <c r="F20" s="243"/>
      <c r="G20" s="244" t="str">
        <f t="shared" ref="G20:G26" si="65">IF(F20*14=0,"",F20*14)</f>
        <v/>
      </c>
      <c r="H20" s="243"/>
      <c r="I20" s="245"/>
      <c r="J20" s="388"/>
      <c r="K20" s="244" t="str">
        <f t="shared" ref="K20:K26" si="66">IF(J20*14=0,"",J20*14)</f>
        <v/>
      </c>
      <c r="L20" s="247"/>
      <c r="M20" s="244" t="str">
        <f t="shared" ref="M20:M26" si="67">IF(L20*14=0,"",L20*14)</f>
        <v/>
      </c>
      <c r="N20" s="247"/>
      <c r="O20" s="248"/>
      <c r="P20" s="247"/>
      <c r="Q20" s="244" t="str">
        <f t="shared" ref="Q20:Q26" si="68">IF(P20*14=0,"",P20*14)</f>
        <v/>
      </c>
      <c r="R20" s="247"/>
      <c r="S20" s="244" t="str">
        <f t="shared" ref="S20:S26" si="69">IF(R20*14=0,"",R20*14)</f>
        <v/>
      </c>
      <c r="T20" s="247"/>
      <c r="U20" s="249"/>
      <c r="V20" s="388"/>
      <c r="W20" s="244" t="str">
        <f t="shared" ref="W20:W26" si="70">IF(V20*14=0,"",V20*14)</f>
        <v/>
      </c>
      <c r="X20" s="247"/>
      <c r="Y20" s="244" t="str">
        <f t="shared" ref="Y20:Y26" si="71">IF(X20*14=0,"",X20*14)</f>
        <v/>
      </c>
      <c r="Z20" s="247"/>
      <c r="AA20" s="248"/>
      <c r="AB20" s="247">
        <v>1</v>
      </c>
      <c r="AC20" s="244">
        <f t="shared" ref="AC20:AC26" si="72">IF(AB20*14=0,"",AB20*14)</f>
        <v>14</v>
      </c>
      <c r="AD20" s="247">
        <v>1</v>
      </c>
      <c r="AE20" s="244">
        <f t="shared" ref="AE20:AE26" si="73">IF(AD20*14=0,"",AD20*14)</f>
        <v>14</v>
      </c>
      <c r="AF20" s="247">
        <v>3</v>
      </c>
      <c r="AG20" s="438" t="s">
        <v>117</v>
      </c>
      <c r="AH20" s="388"/>
      <c r="AI20" s="244" t="str">
        <f t="shared" ref="AI20:AI26" si="74">IF(AH20*14=0,"",AH20*14)</f>
        <v/>
      </c>
      <c r="AJ20" s="247"/>
      <c r="AK20" s="244" t="str">
        <f t="shared" ref="AK20:AK27" si="75">IF(AJ20*14=0,"",AJ20*14)</f>
        <v/>
      </c>
      <c r="AL20" s="247"/>
      <c r="AM20" s="248"/>
      <c r="AN20" s="388"/>
      <c r="AO20" s="244" t="str">
        <f t="shared" ref="AO20:AO26" si="76">IF(AN20*14=0,"",AN20*14)</f>
        <v/>
      </c>
      <c r="AP20" s="247"/>
      <c r="AQ20" s="244" t="str">
        <f t="shared" ref="AQ20:AQ26" si="77">IF(AP20*14=0,"",AP20*14)</f>
        <v/>
      </c>
      <c r="AR20" s="247"/>
      <c r="AS20" s="248"/>
      <c r="AT20" s="247"/>
      <c r="AU20" s="244" t="str">
        <f t="shared" ref="AU20:AU26" si="78">IF(AT20*14=0,"",AT20*14)</f>
        <v/>
      </c>
      <c r="AV20" s="247"/>
      <c r="AW20" s="244" t="str">
        <f t="shared" ref="AW20:AW26" si="79">IF(AV20*14=0,"",AV20*14)</f>
        <v/>
      </c>
      <c r="AX20" s="247"/>
      <c r="AY20" s="247"/>
      <c r="AZ20" s="434">
        <f t="shared" ref="AZ20:AZ26" si="80">IF(D20+J20+P20+V20+AB20+AH20+AN20+AT20=0,"",D20+J20+P20+V20+AB20+AH20+AN20+AT20)</f>
        <v>1</v>
      </c>
      <c r="BA20" s="244">
        <f t="shared" ref="BA20:BA26" si="81">IF((D20+J20+P20+V20+AB20+AH20+AN20+AT20)*14=0,"",(D20+J20+P20+V20+AB20+AH20+AN20+AT20)*14)</f>
        <v>14</v>
      </c>
      <c r="BB20" s="250">
        <f t="shared" ref="BB20:BB26" si="82">IF(F20+L20+R20+X20+AD20+AJ20+AP20+AV20=0,"",F20+L20+R20+X20+AD20+AJ20+AP20+AV20)</f>
        <v>1</v>
      </c>
      <c r="BC20" s="244">
        <f t="shared" ref="BC20:BC26" si="83">IF((L20+F20+R20+X20+AD20+AJ20+AP20+AV20)*14=0,"",(L20+F20+R20+X20+AD20+AJ20+AP20+AV20)*14)</f>
        <v>14</v>
      </c>
      <c r="BD20" s="250">
        <f t="shared" si="20"/>
        <v>3</v>
      </c>
      <c r="BE20" s="258">
        <f t="shared" ref="BE20:BE26" si="84">IF(D20+F20+L20+J20+P20+R20+V20+X20+AB20+AD20+AH20+AJ20+AN20+AP20+AT20+AV20=0,"",D20+F20+L20+J20+P20+R20+V20+X20+AB20+AD20+AH20+AJ20+AN20+AP20+AT20+AV20)</f>
        <v>2</v>
      </c>
      <c r="BF20" s="185"/>
      <c r="BG20" s="186"/>
    </row>
    <row r="21" spans="1:59" ht="15.75" customHeight="1">
      <c r="A21" s="447" t="s">
        <v>371</v>
      </c>
      <c r="B21" s="383" t="s">
        <v>15</v>
      </c>
      <c r="C21" s="384" t="s">
        <v>125</v>
      </c>
      <c r="D21" s="243"/>
      <c r="E21" s="244" t="str">
        <f t="shared" si="64"/>
        <v/>
      </c>
      <c r="F21" s="243"/>
      <c r="G21" s="244" t="str">
        <f t="shared" si="65"/>
        <v/>
      </c>
      <c r="H21" s="243"/>
      <c r="I21" s="245"/>
      <c r="J21" s="388"/>
      <c r="K21" s="244" t="str">
        <f t="shared" si="66"/>
        <v/>
      </c>
      <c r="L21" s="247"/>
      <c r="M21" s="244" t="str">
        <f t="shared" si="67"/>
        <v/>
      </c>
      <c r="N21" s="247"/>
      <c r="O21" s="248"/>
      <c r="P21" s="247"/>
      <c r="Q21" s="244" t="str">
        <f t="shared" si="68"/>
        <v/>
      </c>
      <c r="R21" s="247"/>
      <c r="S21" s="244" t="str">
        <f t="shared" si="69"/>
        <v/>
      </c>
      <c r="T21" s="247"/>
      <c r="U21" s="249"/>
      <c r="V21" s="388"/>
      <c r="W21" s="244" t="str">
        <f t="shared" si="70"/>
        <v/>
      </c>
      <c r="X21" s="247"/>
      <c r="Y21" s="244" t="str">
        <f t="shared" si="71"/>
        <v/>
      </c>
      <c r="Z21" s="247"/>
      <c r="AA21" s="248"/>
      <c r="AB21" s="388"/>
      <c r="AC21" s="244" t="str">
        <f t="shared" si="72"/>
        <v/>
      </c>
      <c r="AD21" s="247"/>
      <c r="AE21" s="244" t="str">
        <f t="shared" si="73"/>
        <v/>
      </c>
      <c r="AF21" s="247"/>
      <c r="AG21" s="249"/>
      <c r="AH21" s="388">
        <v>2</v>
      </c>
      <c r="AI21" s="244">
        <f t="shared" si="74"/>
        <v>28</v>
      </c>
      <c r="AJ21" s="247">
        <v>1</v>
      </c>
      <c r="AK21" s="244">
        <f t="shared" si="75"/>
        <v>14</v>
      </c>
      <c r="AL21" s="247">
        <v>3</v>
      </c>
      <c r="AM21" s="248" t="s">
        <v>15</v>
      </c>
      <c r="AN21" s="388"/>
      <c r="AO21" s="244" t="str">
        <f t="shared" si="76"/>
        <v/>
      </c>
      <c r="AP21" s="247"/>
      <c r="AQ21" s="244" t="str">
        <f t="shared" si="77"/>
        <v/>
      </c>
      <c r="AR21" s="247"/>
      <c r="AS21" s="248"/>
      <c r="AT21" s="247"/>
      <c r="AU21" s="244" t="str">
        <f t="shared" si="78"/>
        <v/>
      </c>
      <c r="AV21" s="247"/>
      <c r="AW21" s="244" t="str">
        <f t="shared" si="79"/>
        <v/>
      </c>
      <c r="AX21" s="247"/>
      <c r="AY21" s="247"/>
      <c r="AZ21" s="434">
        <f t="shared" si="80"/>
        <v>2</v>
      </c>
      <c r="BA21" s="244">
        <f t="shared" si="81"/>
        <v>28</v>
      </c>
      <c r="BB21" s="250">
        <f t="shared" si="82"/>
        <v>1</v>
      </c>
      <c r="BC21" s="244">
        <f t="shared" si="83"/>
        <v>14</v>
      </c>
      <c r="BD21" s="250">
        <f t="shared" ref="BD21:BD26" si="85">IF(N21+H21+T21+Z21+AF21+AL21+AR21+AX21=0,"",N21+H21+T21+Z21+AF21+AL21+AR21+AX21)</f>
        <v>3</v>
      </c>
      <c r="BE21" s="258">
        <f t="shared" si="84"/>
        <v>3</v>
      </c>
      <c r="BF21" s="185" t="s">
        <v>265</v>
      </c>
      <c r="BG21" s="186" t="s">
        <v>428</v>
      </c>
    </row>
    <row r="22" spans="1:59" ht="15.75" customHeight="1">
      <c r="A22" s="447" t="s">
        <v>372</v>
      </c>
      <c r="B22" s="383" t="s">
        <v>15</v>
      </c>
      <c r="C22" s="384" t="s">
        <v>123</v>
      </c>
      <c r="D22" s="243"/>
      <c r="E22" s="244" t="str">
        <f t="shared" si="64"/>
        <v/>
      </c>
      <c r="F22" s="243"/>
      <c r="G22" s="244" t="str">
        <f t="shared" si="65"/>
        <v/>
      </c>
      <c r="H22" s="243"/>
      <c r="I22" s="245"/>
      <c r="J22" s="388"/>
      <c r="K22" s="244" t="str">
        <f t="shared" si="66"/>
        <v/>
      </c>
      <c r="L22" s="247"/>
      <c r="M22" s="244" t="str">
        <f t="shared" si="67"/>
        <v/>
      </c>
      <c r="N22" s="247"/>
      <c r="O22" s="248"/>
      <c r="P22" s="247"/>
      <c r="Q22" s="244" t="str">
        <f t="shared" si="68"/>
        <v/>
      </c>
      <c r="R22" s="247"/>
      <c r="S22" s="244" t="str">
        <f t="shared" si="69"/>
        <v/>
      </c>
      <c r="T22" s="247"/>
      <c r="U22" s="249"/>
      <c r="V22" s="388"/>
      <c r="W22" s="244" t="str">
        <f t="shared" si="70"/>
        <v/>
      </c>
      <c r="X22" s="247"/>
      <c r="Y22" s="244" t="str">
        <f t="shared" si="71"/>
        <v/>
      </c>
      <c r="Z22" s="263"/>
      <c r="AA22" s="264"/>
      <c r="AB22" s="247"/>
      <c r="AC22" s="244" t="str">
        <f t="shared" si="72"/>
        <v/>
      </c>
      <c r="AD22" s="247"/>
      <c r="AE22" s="244" t="str">
        <f t="shared" si="73"/>
        <v/>
      </c>
      <c r="AF22" s="247"/>
      <c r="AG22" s="249"/>
      <c r="AH22" s="388">
        <v>1</v>
      </c>
      <c r="AI22" s="244">
        <f t="shared" si="74"/>
        <v>14</v>
      </c>
      <c r="AJ22" s="247">
        <v>1</v>
      </c>
      <c r="AK22" s="244">
        <f t="shared" si="75"/>
        <v>14</v>
      </c>
      <c r="AL22" s="247">
        <v>2</v>
      </c>
      <c r="AM22" s="248" t="s">
        <v>70</v>
      </c>
      <c r="AN22" s="388"/>
      <c r="AO22" s="244" t="str">
        <f t="shared" si="76"/>
        <v/>
      </c>
      <c r="AP22" s="247"/>
      <c r="AQ22" s="244" t="str">
        <f t="shared" si="77"/>
        <v/>
      </c>
      <c r="AR22" s="247"/>
      <c r="AS22" s="248"/>
      <c r="AT22" s="247"/>
      <c r="AU22" s="244" t="str">
        <f t="shared" si="78"/>
        <v/>
      </c>
      <c r="AV22" s="247"/>
      <c r="AW22" s="244" t="str">
        <f t="shared" si="79"/>
        <v/>
      </c>
      <c r="AX22" s="247"/>
      <c r="AY22" s="247"/>
      <c r="AZ22" s="434">
        <f t="shared" si="80"/>
        <v>1</v>
      </c>
      <c r="BA22" s="244">
        <f t="shared" si="81"/>
        <v>14</v>
      </c>
      <c r="BB22" s="250">
        <f t="shared" si="82"/>
        <v>1</v>
      </c>
      <c r="BC22" s="244">
        <f t="shared" si="83"/>
        <v>14</v>
      </c>
      <c r="BD22" s="250">
        <f t="shared" si="85"/>
        <v>2</v>
      </c>
      <c r="BE22" s="258">
        <f t="shared" si="84"/>
        <v>2</v>
      </c>
      <c r="BF22" s="185" t="s">
        <v>265</v>
      </c>
      <c r="BG22" s="186" t="s">
        <v>328</v>
      </c>
    </row>
    <row r="23" spans="1:59" ht="15.75" customHeight="1">
      <c r="A23" s="447" t="s">
        <v>373</v>
      </c>
      <c r="B23" s="383" t="s">
        <v>15</v>
      </c>
      <c r="C23" s="384" t="s">
        <v>124</v>
      </c>
      <c r="D23" s="243"/>
      <c r="E23" s="244" t="str">
        <f t="shared" si="64"/>
        <v/>
      </c>
      <c r="F23" s="243"/>
      <c r="G23" s="244" t="str">
        <f t="shared" si="65"/>
        <v/>
      </c>
      <c r="H23" s="243"/>
      <c r="I23" s="245"/>
      <c r="J23" s="388"/>
      <c r="K23" s="244" t="str">
        <f t="shared" si="66"/>
        <v/>
      </c>
      <c r="L23" s="247"/>
      <c r="M23" s="244" t="str">
        <f t="shared" si="67"/>
        <v/>
      </c>
      <c r="N23" s="247"/>
      <c r="O23" s="248"/>
      <c r="P23" s="247"/>
      <c r="Q23" s="244" t="str">
        <f t="shared" si="68"/>
        <v/>
      </c>
      <c r="R23" s="247"/>
      <c r="S23" s="244" t="str">
        <f t="shared" si="69"/>
        <v/>
      </c>
      <c r="T23" s="247"/>
      <c r="U23" s="249"/>
      <c r="V23" s="388"/>
      <c r="W23" s="244" t="str">
        <f t="shared" si="70"/>
        <v/>
      </c>
      <c r="X23" s="247"/>
      <c r="Y23" s="244" t="str">
        <f t="shared" si="71"/>
        <v/>
      </c>
      <c r="Z23" s="247"/>
      <c r="AA23" s="248"/>
      <c r="AB23" s="247"/>
      <c r="AC23" s="244" t="str">
        <f t="shared" si="72"/>
        <v/>
      </c>
      <c r="AD23" s="247"/>
      <c r="AE23" s="244" t="str">
        <f t="shared" si="73"/>
        <v/>
      </c>
      <c r="AF23" s="247"/>
      <c r="AG23" s="249"/>
      <c r="AH23" s="388">
        <v>1</v>
      </c>
      <c r="AI23" s="244">
        <f t="shared" si="74"/>
        <v>14</v>
      </c>
      <c r="AJ23" s="247">
        <v>2</v>
      </c>
      <c r="AK23" s="244">
        <f t="shared" si="75"/>
        <v>28</v>
      </c>
      <c r="AL23" s="247">
        <v>3</v>
      </c>
      <c r="AM23" s="248" t="s">
        <v>15</v>
      </c>
      <c r="AN23" s="388"/>
      <c r="AO23" s="244" t="str">
        <f t="shared" si="76"/>
        <v/>
      </c>
      <c r="AP23" s="247"/>
      <c r="AQ23" s="244" t="str">
        <f t="shared" si="77"/>
        <v/>
      </c>
      <c r="AR23" s="247"/>
      <c r="AS23" s="248"/>
      <c r="AT23" s="247"/>
      <c r="AU23" s="244" t="str">
        <f t="shared" si="78"/>
        <v/>
      </c>
      <c r="AV23" s="247"/>
      <c r="AW23" s="244" t="str">
        <f t="shared" si="79"/>
        <v/>
      </c>
      <c r="AX23" s="247"/>
      <c r="AY23" s="247"/>
      <c r="AZ23" s="434">
        <f t="shared" si="80"/>
        <v>1</v>
      </c>
      <c r="BA23" s="244">
        <f t="shared" si="81"/>
        <v>14</v>
      </c>
      <c r="BB23" s="250">
        <f t="shared" si="82"/>
        <v>2</v>
      </c>
      <c r="BC23" s="244">
        <f t="shared" si="83"/>
        <v>28</v>
      </c>
      <c r="BD23" s="250">
        <f t="shared" si="85"/>
        <v>3</v>
      </c>
      <c r="BE23" s="258">
        <f t="shared" si="84"/>
        <v>3</v>
      </c>
      <c r="BF23" s="185" t="s">
        <v>265</v>
      </c>
      <c r="BG23" s="186" t="s">
        <v>329</v>
      </c>
    </row>
    <row r="24" spans="1:59" s="77" customFormat="1" ht="15.75" customHeight="1">
      <c r="A24" s="447" t="s">
        <v>374</v>
      </c>
      <c r="B24" s="383" t="s">
        <v>15</v>
      </c>
      <c r="C24" s="384" t="s">
        <v>145</v>
      </c>
      <c r="D24" s="243"/>
      <c r="E24" s="244" t="str">
        <f t="shared" si="64"/>
        <v/>
      </c>
      <c r="F24" s="243"/>
      <c r="G24" s="244" t="str">
        <f t="shared" si="65"/>
        <v/>
      </c>
      <c r="H24" s="243"/>
      <c r="I24" s="245"/>
      <c r="J24" s="388"/>
      <c r="K24" s="244" t="str">
        <f t="shared" si="66"/>
        <v/>
      </c>
      <c r="L24" s="247"/>
      <c r="M24" s="244" t="str">
        <f t="shared" si="67"/>
        <v/>
      </c>
      <c r="N24" s="247"/>
      <c r="O24" s="248"/>
      <c r="P24" s="247"/>
      <c r="Q24" s="244" t="str">
        <f t="shared" si="68"/>
        <v/>
      </c>
      <c r="R24" s="247"/>
      <c r="S24" s="244" t="str">
        <f t="shared" si="69"/>
        <v/>
      </c>
      <c r="T24" s="247"/>
      <c r="U24" s="249"/>
      <c r="V24" s="388"/>
      <c r="W24" s="244" t="str">
        <f t="shared" si="70"/>
        <v/>
      </c>
      <c r="X24" s="247"/>
      <c r="Y24" s="244" t="str">
        <f t="shared" si="71"/>
        <v/>
      </c>
      <c r="Z24" s="263"/>
      <c r="AA24" s="248"/>
      <c r="AB24" s="247"/>
      <c r="AC24" s="244" t="str">
        <f t="shared" si="72"/>
        <v/>
      </c>
      <c r="AD24" s="247"/>
      <c r="AE24" s="244" t="str">
        <f t="shared" si="73"/>
        <v/>
      </c>
      <c r="AF24" s="247"/>
      <c r="AG24" s="249"/>
      <c r="AH24" s="388">
        <v>3</v>
      </c>
      <c r="AI24" s="244">
        <f t="shared" si="74"/>
        <v>42</v>
      </c>
      <c r="AJ24" s="247">
        <v>1</v>
      </c>
      <c r="AK24" s="244">
        <f t="shared" si="75"/>
        <v>14</v>
      </c>
      <c r="AL24" s="247">
        <v>5</v>
      </c>
      <c r="AM24" s="248" t="s">
        <v>70</v>
      </c>
      <c r="AN24" s="388"/>
      <c r="AO24" s="244" t="str">
        <f t="shared" si="76"/>
        <v/>
      </c>
      <c r="AP24" s="247"/>
      <c r="AQ24" s="244" t="str">
        <f t="shared" si="77"/>
        <v/>
      </c>
      <c r="AR24" s="247"/>
      <c r="AS24" s="248"/>
      <c r="AT24" s="247"/>
      <c r="AU24" s="244" t="str">
        <f t="shared" si="78"/>
        <v/>
      </c>
      <c r="AV24" s="247"/>
      <c r="AW24" s="244" t="str">
        <f t="shared" si="79"/>
        <v/>
      </c>
      <c r="AX24" s="247"/>
      <c r="AY24" s="247"/>
      <c r="AZ24" s="434">
        <f t="shared" si="80"/>
        <v>3</v>
      </c>
      <c r="BA24" s="244">
        <f t="shared" si="81"/>
        <v>42</v>
      </c>
      <c r="BB24" s="250">
        <f t="shared" si="82"/>
        <v>1</v>
      </c>
      <c r="BC24" s="244">
        <f t="shared" si="83"/>
        <v>14</v>
      </c>
      <c r="BD24" s="250">
        <f t="shared" si="85"/>
        <v>5</v>
      </c>
      <c r="BE24" s="258">
        <f t="shared" si="84"/>
        <v>4</v>
      </c>
      <c r="BF24" s="185" t="s">
        <v>265</v>
      </c>
      <c r="BG24" s="186" t="s">
        <v>300</v>
      </c>
    </row>
    <row r="25" spans="1:59" ht="15.75" customHeight="1">
      <c r="A25" s="447" t="s">
        <v>375</v>
      </c>
      <c r="B25" s="383" t="s">
        <v>15</v>
      </c>
      <c r="C25" s="384" t="s">
        <v>126</v>
      </c>
      <c r="D25" s="243"/>
      <c r="E25" s="244" t="str">
        <f t="shared" si="64"/>
        <v/>
      </c>
      <c r="F25" s="243"/>
      <c r="G25" s="244" t="str">
        <f t="shared" si="65"/>
        <v/>
      </c>
      <c r="H25" s="243"/>
      <c r="I25" s="245"/>
      <c r="J25" s="388"/>
      <c r="K25" s="244" t="str">
        <f t="shared" si="66"/>
        <v/>
      </c>
      <c r="L25" s="247"/>
      <c r="M25" s="244" t="str">
        <f t="shared" si="67"/>
        <v/>
      </c>
      <c r="N25" s="247"/>
      <c r="O25" s="248"/>
      <c r="P25" s="247"/>
      <c r="Q25" s="244" t="str">
        <f t="shared" si="68"/>
        <v/>
      </c>
      <c r="R25" s="247"/>
      <c r="S25" s="244" t="str">
        <f t="shared" si="69"/>
        <v/>
      </c>
      <c r="T25" s="247"/>
      <c r="U25" s="249"/>
      <c r="V25" s="388"/>
      <c r="W25" s="244" t="str">
        <f t="shared" si="70"/>
        <v/>
      </c>
      <c r="X25" s="247"/>
      <c r="Y25" s="244" t="str">
        <f t="shared" si="71"/>
        <v/>
      </c>
      <c r="Z25" s="247"/>
      <c r="AA25" s="248"/>
      <c r="AB25" s="247"/>
      <c r="AC25" s="244" t="str">
        <f t="shared" si="72"/>
        <v/>
      </c>
      <c r="AD25" s="247"/>
      <c r="AE25" s="244" t="str">
        <f t="shared" si="73"/>
        <v/>
      </c>
      <c r="AF25" s="247"/>
      <c r="AG25" s="249"/>
      <c r="AH25" s="388">
        <v>2</v>
      </c>
      <c r="AI25" s="244">
        <f t="shared" si="74"/>
        <v>28</v>
      </c>
      <c r="AJ25" s="247"/>
      <c r="AK25" s="244" t="str">
        <f t="shared" si="75"/>
        <v/>
      </c>
      <c r="AL25" s="247">
        <v>2</v>
      </c>
      <c r="AM25" s="248" t="s">
        <v>117</v>
      </c>
      <c r="AN25" s="388"/>
      <c r="AO25" s="244" t="str">
        <f t="shared" si="76"/>
        <v/>
      </c>
      <c r="AP25" s="247"/>
      <c r="AQ25" s="244" t="str">
        <f t="shared" si="77"/>
        <v/>
      </c>
      <c r="AR25" s="247"/>
      <c r="AS25" s="248"/>
      <c r="AT25" s="247"/>
      <c r="AU25" s="244" t="str">
        <f t="shared" si="78"/>
        <v/>
      </c>
      <c r="AV25" s="247"/>
      <c r="AW25" s="244" t="str">
        <f t="shared" si="79"/>
        <v/>
      </c>
      <c r="AX25" s="247"/>
      <c r="AY25" s="247"/>
      <c r="AZ25" s="434">
        <f t="shared" si="80"/>
        <v>2</v>
      </c>
      <c r="BA25" s="244">
        <f t="shared" si="81"/>
        <v>28</v>
      </c>
      <c r="BB25" s="250" t="str">
        <f t="shared" si="82"/>
        <v/>
      </c>
      <c r="BC25" s="244" t="str">
        <f t="shared" si="83"/>
        <v/>
      </c>
      <c r="BD25" s="250">
        <f t="shared" si="85"/>
        <v>2</v>
      </c>
      <c r="BE25" s="258">
        <f t="shared" si="84"/>
        <v>2</v>
      </c>
      <c r="BF25" s="185" t="s">
        <v>265</v>
      </c>
      <c r="BG25" s="186" t="s">
        <v>420</v>
      </c>
    </row>
    <row r="26" spans="1:59" ht="15.75" customHeight="1">
      <c r="A26" s="447" t="s">
        <v>403</v>
      </c>
      <c r="B26" s="439" t="s">
        <v>31</v>
      </c>
      <c r="C26" s="384" t="s">
        <v>399</v>
      </c>
      <c r="D26" s="243"/>
      <c r="E26" s="244" t="str">
        <f t="shared" si="64"/>
        <v/>
      </c>
      <c r="F26" s="243"/>
      <c r="G26" s="244" t="str">
        <f t="shared" si="65"/>
        <v/>
      </c>
      <c r="H26" s="243"/>
      <c r="I26" s="245"/>
      <c r="J26" s="388"/>
      <c r="K26" s="244" t="str">
        <f t="shared" si="66"/>
        <v/>
      </c>
      <c r="L26" s="247"/>
      <c r="M26" s="244" t="str">
        <f t="shared" si="67"/>
        <v/>
      </c>
      <c r="N26" s="247"/>
      <c r="O26" s="248"/>
      <c r="P26" s="247"/>
      <c r="Q26" s="244" t="str">
        <f t="shared" si="68"/>
        <v/>
      </c>
      <c r="R26" s="247"/>
      <c r="S26" s="244" t="str">
        <f t="shared" si="69"/>
        <v/>
      </c>
      <c r="T26" s="247"/>
      <c r="U26" s="249"/>
      <c r="V26" s="388"/>
      <c r="W26" s="244" t="str">
        <f t="shared" si="70"/>
        <v/>
      </c>
      <c r="X26" s="247"/>
      <c r="Y26" s="244" t="str">
        <f t="shared" si="71"/>
        <v/>
      </c>
      <c r="Z26" s="247"/>
      <c r="AA26" s="248"/>
      <c r="AB26" s="247"/>
      <c r="AC26" s="244" t="str">
        <f t="shared" si="72"/>
        <v/>
      </c>
      <c r="AD26" s="247"/>
      <c r="AE26" s="244" t="str">
        <f t="shared" si="73"/>
        <v/>
      </c>
      <c r="AF26" s="247"/>
      <c r="AG26" s="438"/>
      <c r="AH26" s="388">
        <v>3</v>
      </c>
      <c r="AI26" s="244">
        <f t="shared" si="74"/>
        <v>42</v>
      </c>
      <c r="AJ26" s="247">
        <v>1</v>
      </c>
      <c r="AK26" s="244">
        <f t="shared" si="75"/>
        <v>14</v>
      </c>
      <c r="AL26" s="247">
        <v>5</v>
      </c>
      <c r="AM26" s="248" t="s">
        <v>70</v>
      </c>
      <c r="AN26" s="388"/>
      <c r="AO26" s="244" t="str">
        <f t="shared" si="76"/>
        <v/>
      </c>
      <c r="AP26" s="247"/>
      <c r="AQ26" s="244" t="str">
        <f t="shared" si="77"/>
        <v/>
      </c>
      <c r="AR26" s="247"/>
      <c r="AS26" s="248"/>
      <c r="AT26" s="247"/>
      <c r="AU26" s="244" t="str">
        <f t="shared" si="78"/>
        <v/>
      </c>
      <c r="AV26" s="247"/>
      <c r="AW26" s="244" t="str">
        <f t="shared" si="79"/>
        <v/>
      </c>
      <c r="AX26" s="247"/>
      <c r="AY26" s="247"/>
      <c r="AZ26" s="434">
        <f t="shared" si="80"/>
        <v>3</v>
      </c>
      <c r="BA26" s="244">
        <f t="shared" si="81"/>
        <v>42</v>
      </c>
      <c r="BB26" s="250">
        <f t="shared" si="82"/>
        <v>1</v>
      </c>
      <c r="BC26" s="244">
        <f t="shared" si="83"/>
        <v>14</v>
      </c>
      <c r="BD26" s="250">
        <f t="shared" si="85"/>
        <v>5</v>
      </c>
      <c r="BE26" s="258">
        <f t="shared" si="84"/>
        <v>4</v>
      </c>
      <c r="BF26" s="185" t="s">
        <v>265</v>
      </c>
      <c r="BG26" s="186" t="s">
        <v>300</v>
      </c>
    </row>
    <row r="27" spans="1:59" ht="15.75" customHeight="1">
      <c r="A27" s="447" t="s">
        <v>404</v>
      </c>
      <c r="B27" s="383" t="s">
        <v>31</v>
      </c>
      <c r="C27" s="384" t="s">
        <v>215</v>
      </c>
      <c r="D27" s="243"/>
      <c r="E27" s="244" t="str">
        <f t="shared" ref="E27" si="86">IF(D27*14=0,"",D27*14)</f>
        <v/>
      </c>
      <c r="F27" s="243"/>
      <c r="G27" s="244" t="str">
        <f t="shared" ref="G27" si="87">IF(F27*14=0,"",F27*14)</f>
        <v/>
      </c>
      <c r="H27" s="243"/>
      <c r="I27" s="245"/>
      <c r="J27" s="388"/>
      <c r="K27" s="244" t="str">
        <f t="shared" ref="K27" si="88">IF(J27*14=0,"",J27*14)</f>
        <v/>
      </c>
      <c r="L27" s="247"/>
      <c r="M27" s="244" t="str">
        <f t="shared" ref="M27" si="89">IF(L27*14=0,"",L27*14)</f>
        <v/>
      </c>
      <c r="N27" s="247"/>
      <c r="O27" s="248"/>
      <c r="P27" s="247"/>
      <c r="Q27" s="244" t="str">
        <f t="shared" ref="Q27" si="90">IF(P27*14=0,"",P27*14)</f>
        <v/>
      </c>
      <c r="R27" s="247"/>
      <c r="S27" s="244" t="str">
        <f t="shared" ref="S27" si="91">IF(R27*14=0,"",R27*14)</f>
        <v/>
      </c>
      <c r="T27" s="247"/>
      <c r="U27" s="249"/>
      <c r="V27" s="388"/>
      <c r="W27" s="244" t="str">
        <f t="shared" ref="W27" si="92">IF(V27*14=0,"",V27*14)</f>
        <v/>
      </c>
      <c r="X27" s="247"/>
      <c r="Y27" s="244" t="str">
        <f t="shared" ref="Y27" si="93">IF(X27*14=0,"",X27*14)</f>
        <v/>
      </c>
      <c r="Z27" s="263"/>
      <c r="AA27" s="355"/>
      <c r="AB27" s="247"/>
      <c r="AC27" s="244" t="str">
        <f t="shared" ref="AC27" si="94">IF(AB27*14=0,"",AB27*14)</f>
        <v/>
      </c>
      <c r="AD27" s="247"/>
      <c r="AE27" s="244" t="str">
        <f t="shared" ref="AE27" si="95">IF(AD27*14=0,"",AD27*14)</f>
        <v/>
      </c>
      <c r="AF27" s="247"/>
      <c r="AG27" s="249"/>
      <c r="AH27" s="388"/>
      <c r="AI27" s="244" t="str">
        <f t="shared" ref="AI27" si="96">IF(AH27*14=0,"",AH27*14)</f>
        <v/>
      </c>
      <c r="AJ27" s="247">
        <v>5</v>
      </c>
      <c r="AK27" s="244">
        <f t="shared" si="75"/>
        <v>70</v>
      </c>
      <c r="AL27" s="247">
        <v>5</v>
      </c>
      <c r="AM27" s="248" t="s">
        <v>164</v>
      </c>
      <c r="AN27" s="388"/>
      <c r="AO27" s="244" t="str">
        <f t="shared" ref="AO27" si="97">IF(AN27*14=0,"",AN27*14)</f>
        <v/>
      </c>
      <c r="AP27" s="247"/>
      <c r="AQ27" s="244" t="str">
        <f t="shared" ref="AQ27" si="98">IF(AP27*14=0,"",AP27*14)</f>
        <v/>
      </c>
      <c r="AR27" s="247"/>
      <c r="AS27" s="248"/>
      <c r="AT27" s="247"/>
      <c r="AU27" s="244" t="str">
        <f t="shared" ref="AU27" si="99">IF(AT27*14=0,"",AT27*14)</f>
        <v/>
      </c>
      <c r="AV27" s="247"/>
      <c r="AW27" s="244" t="str">
        <f t="shared" ref="AW27" si="100">IF(AV27*14=0,"",AV27*14)</f>
        <v/>
      </c>
      <c r="AX27" s="247"/>
      <c r="AY27" s="247"/>
      <c r="AZ27" s="434" t="str">
        <f t="shared" ref="AZ27" si="101">IF(D27+J27+P27+V27+AB27+AH27+AN27+AT27=0,"",D27+J27+P27+V27+AB27+AH27+AN27+AT27)</f>
        <v/>
      </c>
      <c r="BA27" s="244" t="str">
        <f t="shared" ref="BA27" si="102">IF((D27+J27+P27+V27+AB27+AH27+AN27+AT27)*14=0,"",(D27+J27+P27+V27+AB27+AH27+AN27+AT27)*14)</f>
        <v/>
      </c>
      <c r="BB27" s="250">
        <f t="shared" ref="BB27" si="103">IF(F27+L27+R27+X27+AD27+AJ27+AP27+AV27=0,"",F27+L27+R27+X27+AD27+AJ27+AP27+AV27)</f>
        <v>5</v>
      </c>
      <c r="BC27" s="244">
        <f t="shared" ref="BC27" si="104">IF((L27+F27+R27+X27+AD27+AJ27+AP27+AV27)*14=0,"",(L27+F27+R27+X27+AD27+AJ27+AP27+AV27)*14)</f>
        <v>70</v>
      </c>
      <c r="BD27" s="250">
        <f t="shared" ref="BD27" si="105">IF(N27+H27+T27+Z27+AF27+AL27+AR27+AX27=0,"",N27+H27+T27+Z27+AF27+AL27+AR27+AX27)</f>
        <v>5</v>
      </c>
      <c r="BE27" s="258">
        <f t="shared" ref="BE27" si="106">IF(D27+F27+L27+J27+P27+R27+V27+X27+AB27+AD27+AH27+AJ27+AN27+AP27+AT27+AV27=0,"",D27+F27+L27+J27+P27+R27+V27+X27+AB27+AD27+AH27+AJ27+AN27+AP27+AT27+AV27)</f>
        <v>5</v>
      </c>
      <c r="BF27" s="185" t="s">
        <v>265</v>
      </c>
      <c r="BG27" s="186" t="s">
        <v>533</v>
      </c>
    </row>
    <row r="28" spans="1:59">
      <c r="A28" s="447"/>
      <c r="B28" s="383" t="s">
        <v>127</v>
      </c>
      <c r="C28" s="384" t="s">
        <v>131</v>
      </c>
      <c r="D28" s="243"/>
      <c r="E28" s="244" t="str">
        <f>IF(D28*14=0,"",D28*14)</f>
        <v/>
      </c>
      <c r="F28" s="243"/>
      <c r="G28" s="244" t="str">
        <f>IF(F28*14=0,"",F28*14)</f>
        <v/>
      </c>
      <c r="H28" s="243"/>
      <c r="I28" s="245"/>
      <c r="J28" s="388"/>
      <c r="K28" s="244" t="str">
        <f>IF(J28*14=0,"",J28*14)</f>
        <v/>
      </c>
      <c r="L28" s="247"/>
      <c r="M28" s="244" t="str">
        <f>IF(L28*14=0,"",L28*14)</f>
        <v/>
      </c>
      <c r="N28" s="247"/>
      <c r="O28" s="248"/>
      <c r="P28" s="247"/>
      <c r="Q28" s="244" t="str">
        <f>IF(P28*14=0,"",P28*14)</f>
        <v/>
      </c>
      <c r="R28" s="247"/>
      <c r="S28" s="244" t="str">
        <f>IF(R28*14=0,"",R28*14)</f>
        <v/>
      </c>
      <c r="T28" s="247"/>
      <c r="U28" s="249"/>
      <c r="V28" s="388"/>
      <c r="W28" s="244" t="str">
        <f>IF(V28*14=0,"",V28*14)</f>
        <v/>
      </c>
      <c r="X28" s="247"/>
      <c r="Y28" s="244" t="str">
        <f>IF(X28*14=0,"",X28*14)</f>
        <v/>
      </c>
      <c r="Z28" s="247"/>
      <c r="AA28" s="248"/>
      <c r="AB28" s="247"/>
      <c r="AC28" s="244" t="str">
        <f>IF(AB28*14=0,"",AB28*14)</f>
        <v/>
      </c>
      <c r="AD28" s="247"/>
      <c r="AE28" s="244" t="str">
        <f>IF(AD28*14=0,"",AD28*14)</f>
        <v/>
      </c>
      <c r="AF28" s="247"/>
      <c r="AG28" s="249"/>
      <c r="AH28" s="388">
        <v>1</v>
      </c>
      <c r="AI28" s="244">
        <f>IF(AH28*14=0,"",AH28*14)</f>
        <v>14</v>
      </c>
      <c r="AJ28" s="247">
        <v>1</v>
      </c>
      <c r="AK28" s="244">
        <f>IF(AJ28*14=0,"",AJ28*14)</f>
        <v>14</v>
      </c>
      <c r="AL28" s="247">
        <v>3</v>
      </c>
      <c r="AM28" s="248" t="s">
        <v>117</v>
      </c>
      <c r="AN28" s="388"/>
      <c r="AO28" s="244" t="str">
        <f>IF(AN28*14=0,"",AN28*14)</f>
        <v/>
      </c>
      <c r="AP28" s="247"/>
      <c r="AQ28" s="244" t="str">
        <f>IF(AP28*14=0,"",AP28*14)</f>
        <v/>
      </c>
      <c r="AR28" s="247"/>
      <c r="AS28" s="248"/>
      <c r="AT28" s="247"/>
      <c r="AU28" s="244" t="str">
        <f>IF(AT28*14=0,"",AT28*14)</f>
        <v/>
      </c>
      <c r="AV28" s="247"/>
      <c r="AW28" s="244" t="str">
        <f>IF(AV28*14=0,"",AV28*14)</f>
        <v/>
      </c>
      <c r="AX28" s="247"/>
      <c r="AY28" s="247"/>
      <c r="AZ28" s="434">
        <f>IF(D28+J28+P28+V28+AB28+AH28+AN28+AT28=0,"",D28+J28+P28+V28+AB28+AH28+AN28+AT28)</f>
        <v>1</v>
      </c>
      <c r="BA28" s="244">
        <f>IF((D28+J28+P28+V28+AB28+AH28+AN28+AT28)*14=0,"",(D28+J28+P28+V28+AB28+AH28+AN28+AT28)*14)</f>
        <v>14</v>
      </c>
      <c r="BB28" s="250">
        <f>IF(F28+L28+R28+X28+AD28+AJ28+AP28+AV28=0,"",F28+L28+R28+X28+AD28+AJ28+AP28+AV28)</f>
        <v>1</v>
      </c>
      <c r="BC28" s="244">
        <f>IF((L28+F28+R28+X28+AD28+AJ28+AP28+AV28)*14=0,"",(L28+F28+R28+X28+AD28+AJ28+AP28+AV28)*14)</f>
        <v>14</v>
      </c>
      <c r="BD28" s="250">
        <f>IF(N28+H28+T28+Z28+AF28+AL28+AR28+AX28=0,"",N28+H28+T28+Z28+AF28+AL28+AR28+AX28)</f>
        <v>3</v>
      </c>
      <c r="BE28" s="258">
        <f>IF(D28+F28+L28+J28+P28+R28+V28+X28+AB28+AD28+AH28+AJ28+AN28+AP28+AT28+AV28=0,"",D28+F28+L28+J28+P28+R28+V28+X28+AB28+AD28+AH28+AJ28+AN28+AP28+AT28+AV28)</f>
        <v>2</v>
      </c>
      <c r="BF28" s="185"/>
      <c r="BG28" s="186"/>
    </row>
    <row r="29" spans="1:59" ht="15.75" customHeight="1">
      <c r="A29" s="447" t="s">
        <v>377</v>
      </c>
      <c r="B29" s="383" t="s">
        <v>15</v>
      </c>
      <c r="C29" s="384" t="s">
        <v>130</v>
      </c>
      <c r="D29" s="243"/>
      <c r="E29" s="244" t="str">
        <f>IF(D29*14=0,"",D29*14)</f>
        <v/>
      </c>
      <c r="F29" s="243"/>
      <c r="G29" s="244" t="str">
        <f>IF(F29*14=0,"",F29*14)</f>
        <v/>
      </c>
      <c r="H29" s="243"/>
      <c r="I29" s="245"/>
      <c r="J29" s="388"/>
      <c r="K29" s="244" t="str">
        <f>IF(J29*14=0,"",J29*14)</f>
        <v/>
      </c>
      <c r="L29" s="247"/>
      <c r="M29" s="244" t="str">
        <f>IF(L29*14=0,"",L29*14)</f>
        <v/>
      </c>
      <c r="N29" s="247"/>
      <c r="O29" s="248"/>
      <c r="P29" s="247"/>
      <c r="Q29" s="244" t="str">
        <f>IF(P29*14=0,"",P29*14)</f>
        <v/>
      </c>
      <c r="R29" s="247"/>
      <c r="S29" s="244" t="str">
        <f>IF(R29*14=0,"",R29*14)</f>
        <v/>
      </c>
      <c r="T29" s="247"/>
      <c r="U29" s="249"/>
      <c r="V29" s="388"/>
      <c r="W29" s="244" t="str">
        <f>IF(V29*14=0,"",V29*14)</f>
        <v/>
      </c>
      <c r="X29" s="247"/>
      <c r="Y29" s="244" t="str">
        <f>IF(X29*14=0,"",X29*14)</f>
        <v/>
      </c>
      <c r="Z29" s="247"/>
      <c r="AA29" s="248"/>
      <c r="AB29" s="247"/>
      <c r="AC29" s="244" t="str">
        <f>IF(AB29*14=0,"",AB29*14)</f>
        <v/>
      </c>
      <c r="AD29" s="247"/>
      <c r="AE29" s="244" t="str">
        <f>IF(AD29*14=0,"",AD29*14)</f>
        <v/>
      </c>
      <c r="AF29" s="247"/>
      <c r="AG29" s="249"/>
      <c r="AH29" s="388"/>
      <c r="AI29" s="244" t="str">
        <f>IF(AH29*14=0,"",AH29*14)</f>
        <v/>
      </c>
      <c r="AJ29" s="247"/>
      <c r="AK29" s="244" t="str">
        <f>IF(AJ29*14=0,"",AJ29*14)</f>
        <v/>
      </c>
      <c r="AL29" s="247"/>
      <c r="AM29" s="248"/>
      <c r="AN29" s="388">
        <v>2</v>
      </c>
      <c r="AO29" s="244">
        <f>IF(AN29*14=0,"",AN29*14)</f>
        <v>28</v>
      </c>
      <c r="AP29" s="247"/>
      <c r="AQ29" s="244" t="str">
        <f>IF(AP29*14=0,"",AP29*14)</f>
        <v/>
      </c>
      <c r="AR29" s="247">
        <v>2</v>
      </c>
      <c r="AS29" s="248" t="s">
        <v>70</v>
      </c>
      <c r="AT29" s="247"/>
      <c r="AU29" s="244" t="str">
        <f>IF(AT29*14=0,"",AT29*14)</f>
        <v/>
      </c>
      <c r="AV29" s="247"/>
      <c r="AW29" s="244" t="str">
        <f>IF(AV29*14=0,"",AV29*14)</f>
        <v/>
      </c>
      <c r="AX29" s="247"/>
      <c r="AY29" s="247"/>
      <c r="AZ29" s="434">
        <f>IF(D29+J29+P29+V29+AB29+AH29+AN29+AT29=0,"",D29+J29+P29+V29+AB29+AH29+AN29+AT29)</f>
        <v>2</v>
      </c>
      <c r="BA29" s="244">
        <f>IF((D29+J29+P29+V29+AB29+AH29+AN29+AT29)*14=0,"",(D29+J29+P29+V29+AB29+AH29+AN29+AT29)*14)</f>
        <v>28</v>
      </c>
      <c r="BB29" s="250" t="str">
        <f>IF(F29+L29+R29+X29+AD29+AJ29+AP29+AV29=0,"",F29+L29+R29+X29+AD29+AJ29+AP29+AV29)</f>
        <v/>
      </c>
      <c r="BC29" s="244" t="str">
        <f>IF((L29+F29+R29+X29+AD29+AJ29+AP29+AV29)*14=0,"",(L29+F29+R29+X29+AD29+AJ29+AP29+AV29)*14)</f>
        <v/>
      </c>
      <c r="BD29" s="250">
        <f t="shared" si="20"/>
        <v>2</v>
      </c>
      <c r="BE29" s="258">
        <f>IF(D29+F29+L29+J29+P29+R29+V29+X29+AB29+AD29+AH29+AJ29+AN29+AP29+AT29+AV29=0,"",D29+F29+L29+J29+P29+R29+V29+X29+AB29+AD29+AH29+AJ29+AN29+AP29+AT29+AV29)</f>
        <v>2</v>
      </c>
      <c r="BF29" s="185" t="s">
        <v>265</v>
      </c>
      <c r="BG29" s="186" t="s">
        <v>425</v>
      </c>
    </row>
    <row r="30" spans="1:59" ht="15.75" customHeight="1">
      <c r="A30" s="447" t="s">
        <v>405</v>
      </c>
      <c r="B30" s="435" t="s">
        <v>31</v>
      </c>
      <c r="C30" s="384" t="s">
        <v>149</v>
      </c>
      <c r="D30" s="243"/>
      <c r="E30" s="244" t="str">
        <f t="shared" ref="E30" si="107">IF(D30*14=0,"",D30*14)</f>
        <v/>
      </c>
      <c r="F30" s="243"/>
      <c r="G30" s="244" t="str">
        <f t="shared" ref="G30" si="108">IF(F30*14=0,"",F30*14)</f>
        <v/>
      </c>
      <c r="H30" s="243"/>
      <c r="I30" s="245"/>
      <c r="J30" s="388"/>
      <c r="K30" s="244" t="str">
        <f t="shared" ref="K30" si="109">IF(J30*14=0,"",J30*14)</f>
        <v/>
      </c>
      <c r="L30" s="247"/>
      <c r="M30" s="244" t="str">
        <f t="shared" ref="M30" si="110">IF(L30*14=0,"",L30*14)</f>
        <v/>
      </c>
      <c r="N30" s="247"/>
      <c r="O30" s="248"/>
      <c r="P30" s="247"/>
      <c r="Q30" s="244" t="str">
        <f t="shared" ref="Q30" si="111">IF(P30*14=0,"",P30*14)</f>
        <v/>
      </c>
      <c r="R30" s="247"/>
      <c r="S30" s="244" t="str">
        <f t="shared" ref="S30" si="112">IF(R30*14=0,"",R30*14)</f>
        <v/>
      </c>
      <c r="T30" s="247"/>
      <c r="U30" s="249"/>
      <c r="V30" s="388"/>
      <c r="W30" s="244" t="str">
        <f t="shared" ref="W30:W37" si="113">IF(V30*14=0,"",V30*14)</f>
        <v/>
      </c>
      <c r="X30" s="247"/>
      <c r="Y30" s="244" t="str">
        <f t="shared" ref="Y30:Y37" si="114">IF(X30*14=0,"",X30*14)</f>
        <v/>
      </c>
      <c r="Z30" s="247"/>
      <c r="AA30" s="248"/>
      <c r="AB30" s="247"/>
      <c r="AC30" s="244" t="str">
        <f>IF(AB30*14=0,"",AB30*14)</f>
        <v/>
      </c>
      <c r="AD30" s="247"/>
      <c r="AE30" s="244" t="str">
        <f>IF(AD30*14=0,"",AD30*14)</f>
        <v/>
      </c>
      <c r="AF30" s="247"/>
      <c r="AG30" s="245"/>
      <c r="AH30" s="388"/>
      <c r="AI30" s="244" t="str">
        <f>IF(AH30*14=0,"",AH30*14)</f>
        <v/>
      </c>
      <c r="AJ30" s="247"/>
      <c r="AK30" s="244" t="str">
        <f>IF(AJ30*14=0,"",AJ30*14)</f>
        <v/>
      </c>
      <c r="AL30" s="247"/>
      <c r="AM30" s="248"/>
      <c r="AN30" s="388">
        <v>2</v>
      </c>
      <c r="AO30" s="244">
        <f t="shared" ref="AO30" si="115">IF(AN30*14=0,"",AN30*14)</f>
        <v>28</v>
      </c>
      <c r="AP30" s="247">
        <v>2</v>
      </c>
      <c r="AQ30" s="244">
        <f t="shared" ref="AQ30" si="116">IF(AP30*14=0,"",AP30*14)</f>
        <v>28</v>
      </c>
      <c r="AR30" s="247">
        <v>5</v>
      </c>
      <c r="AS30" s="248" t="s">
        <v>164</v>
      </c>
      <c r="AT30" s="247"/>
      <c r="AU30" s="244" t="str">
        <f t="shared" ref="AU30" si="117">IF(AT30*14=0,"",AT30*14)</f>
        <v/>
      </c>
      <c r="AV30" s="247"/>
      <c r="AW30" s="244" t="str">
        <f t="shared" ref="AW30" si="118">IF(AV30*14=0,"",AV30*14)</f>
        <v/>
      </c>
      <c r="AX30" s="247"/>
      <c r="AY30" s="247"/>
      <c r="AZ30" s="434">
        <f t="shared" ref="AZ30" si="119">IF(D30+J30+P30+V30+AB30+AH30+AN30+AT30=0,"",D30+J30+P30+V30+AB30+AH30+AN30+AT30)</f>
        <v>2</v>
      </c>
      <c r="BA30" s="244">
        <f t="shared" ref="BA30" si="120">IF((D30+J30+P30+V30+AB30+AH30+AN30+AT30)*14=0,"",(D30+J30+P30+V30+AB30+AH30+AN30+AT30)*14)</f>
        <v>28</v>
      </c>
      <c r="BB30" s="250">
        <f t="shared" ref="BB30" si="121">IF(F30+L30+R30+X30+AD30+AJ30+AP30+AV30=0,"",F30+L30+R30+X30+AD30+AJ30+AP30+AV30)</f>
        <v>2</v>
      </c>
      <c r="BC30" s="244">
        <f t="shared" ref="BC30" si="122">IF((L30+F30+R30+X30+AD30+AJ30+AP30+AV30)*14=0,"",(L30+F30+R30+X30+AD30+AJ30+AP30+AV30)*14)</f>
        <v>28</v>
      </c>
      <c r="BD30" s="250">
        <f t="shared" si="20"/>
        <v>5</v>
      </c>
      <c r="BE30" s="258">
        <f t="shared" ref="BE30" si="123">IF(D30+F30+L30+J30+P30+R30+V30+X30+AB30+AD30+AH30+AJ30+AN30+AP30+AT30+AV30=0,"",D30+F30+L30+J30+P30+R30+V30+X30+AB30+AD30+AH30+AJ30+AN30+AP30+AT30+AV30)</f>
        <v>4</v>
      </c>
      <c r="BF30" s="185" t="s">
        <v>265</v>
      </c>
      <c r="BG30" s="186" t="s">
        <v>329</v>
      </c>
    </row>
    <row r="31" spans="1:59" ht="15.75" customHeight="1">
      <c r="A31" s="447" t="s">
        <v>411</v>
      </c>
      <c r="B31" s="383" t="s">
        <v>31</v>
      </c>
      <c r="C31" s="384" t="s">
        <v>220</v>
      </c>
      <c r="D31" s="243"/>
      <c r="E31" s="244" t="str">
        <f t="shared" si="0"/>
        <v/>
      </c>
      <c r="F31" s="243"/>
      <c r="G31" s="244" t="str">
        <f t="shared" si="1"/>
        <v/>
      </c>
      <c r="H31" s="243"/>
      <c r="I31" s="245"/>
      <c r="J31" s="388"/>
      <c r="K31" s="244" t="str">
        <f t="shared" si="2"/>
        <v/>
      </c>
      <c r="L31" s="247"/>
      <c r="M31" s="244" t="str">
        <f t="shared" si="3"/>
        <v/>
      </c>
      <c r="N31" s="247"/>
      <c r="O31" s="248"/>
      <c r="P31" s="247"/>
      <c r="Q31" s="244" t="str">
        <f t="shared" si="4"/>
        <v/>
      </c>
      <c r="R31" s="247"/>
      <c r="S31" s="244" t="str">
        <f t="shared" si="5"/>
        <v/>
      </c>
      <c r="T31" s="247"/>
      <c r="U31" s="249"/>
      <c r="V31" s="388"/>
      <c r="W31" s="244" t="str">
        <f t="shared" si="113"/>
        <v/>
      </c>
      <c r="X31" s="247"/>
      <c r="Y31" s="244" t="str">
        <f t="shared" si="114"/>
        <v/>
      </c>
      <c r="Z31" s="247"/>
      <c r="AA31" s="248"/>
      <c r="AB31" s="247"/>
      <c r="AC31" s="244" t="str">
        <f t="shared" si="8"/>
        <v/>
      </c>
      <c r="AD31" s="247"/>
      <c r="AE31" s="244" t="str">
        <f t="shared" si="9"/>
        <v/>
      </c>
      <c r="AF31" s="247"/>
      <c r="AG31" s="249"/>
      <c r="AH31" s="388"/>
      <c r="AI31" s="244" t="str">
        <f t="shared" si="10"/>
        <v/>
      </c>
      <c r="AJ31" s="247"/>
      <c r="AK31" s="244" t="str">
        <f t="shared" si="11"/>
        <v/>
      </c>
      <c r="AL31" s="247"/>
      <c r="AM31" s="248"/>
      <c r="AN31" s="388">
        <v>8</v>
      </c>
      <c r="AO31" s="244">
        <f t="shared" si="12"/>
        <v>112</v>
      </c>
      <c r="AP31" s="247">
        <v>4</v>
      </c>
      <c r="AQ31" s="244">
        <f t="shared" si="13"/>
        <v>56</v>
      </c>
      <c r="AR31" s="247">
        <v>12</v>
      </c>
      <c r="AS31" s="248" t="s">
        <v>70</v>
      </c>
      <c r="AT31" s="247"/>
      <c r="AU31" s="244" t="str">
        <f t="shared" si="14"/>
        <v/>
      </c>
      <c r="AV31" s="247"/>
      <c r="AW31" s="244" t="str">
        <f t="shared" si="15"/>
        <v/>
      </c>
      <c r="AX31" s="247"/>
      <c r="AY31" s="245"/>
      <c r="AZ31" s="434">
        <f t="shared" si="16"/>
        <v>8</v>
      </c>
      <c r="BA31" s="244">
        <f t="shared" si="17"/>
        <v>112</v>
      </c>
      <c r="BB31" s="250">
        <f t="shared" si="18"/>
        <v>4</v>
      </c>
      <c r="BC31" s="244">
        <f t="shared" si="19"/>
        <v>56</v>
      </c>
      <c r="BD31" s="250">
        <f t="shared" si="20"/>
        <v>12</v>
      </c>
      <c r="BE31" s="258">
        <f t="shared" si="21"/>
        <v>12</v>
      </c>
      <c r="BF31" s="185" t="s">
        <v>265</v>
      </c>
      <c r="BG31" s="186" t="s">
        <v>329</v>
      </c>
    </row>
    <row r="32" spans="1:59" s="2" customFormat="1" ht="15.75" customHeight="1">
      <c r="A32" s="447" t="s">
        <v>412</v>
      </c>
      <c r="B32" s="383"/>
      <c r="C32" s="384" t="s">
        <v>221</v>
      </c>
      <c r="D32" s="243"/>
      <c r="E32" s="244" t="str">
        <f t="shared" si="0"/>
        <v/>
      </c>
      <c r="F32" s="243"/>
      <c r="G32" s="244" t="str">
        <f t="shared" si="1"/>
        <v/>
      </c>
      <c r="H32" s="243"/>
      <c r="I32" s="245"/>
      <c r="J32" s="388"/>
      <c r="K32" s="244" t="str">
        <f t="shared" si="2"/>
        <v/>
      </c>
      <c r="L32" s="247"/>
      <c r="M32" s="244" t="str">
        <f t="shared" si="3"/>
        <v/>
      </c>
      <c r="N32" s="247"/>
      <c r="O32" s="248"/>
      <c r="P32" s="247"/>
      <c r="Q32" s="244" t="str">
        <f t="shared" si="4"/>
        <v/>
      </c>
      <c r="R32" s="247"/>
      <c r="S32" s="244" t="str">
        <f t="shared" si="5"/>
        <v/>
      </c>
      <c r="T32" s="247"/>
      <c r="U32" s="249"/>
      <c r="V32" s="388"/>
      <c r="W32" s="244" t="str">
        <f t="shared" si="113"/>
        <v/>
      </c>
      <c r="X32" s="247"/>
      <c r="Y32" s="244" t="str">
        <f t="shared" si="114"/>
        <v/>
      </c>
      <c r="Z32" s="247"/>
      <c r="AA32" s="248"/>
      <c r="AB32" s="247"/>
      <c r="AC32" s="244" t="str">
        <f t="shared" si="8"/>
        <v/>
      </c>
      <c r="AD32" s="247"/>
      <c r="AE32" s="244" t="str">
        <f t="shared" si="9"/>
        <v/>
      </c>
      <c r="AF32" s="247"/>
      <c r="AG32" s="249"/>
      <c r="AH32" s="388"/>
      <c r="AI32" s="244" t="str">
        <f t="shared" si="10"/>
        <v/>
      </c>
      <c r="AJ32" s="247"/>
      <c r="AK32" s="244" t="str">
        <f t="shared" si="11"/>
        <v/>
      </c>
      <c r="AL32" s="247"/>
      <c r="AM32" s="248"/>
      <c r="AN32" s="388"/>
      <c r="AO32" s="244" t="str">
        <f t="shared" si="12"/>
        <v/>
      </c>
      <c r="AP32" s="247">
        <v>8</v>
      </c>
      <c r="AQ32" s="244">
        <f t="shared" si="13"/>
        <v>112</v>
      </c>
      <c r="AR32" s="247">
        <v>8</v>
      </c>
      <c r="AS32" s="248" t="s">
        <v>164</v>
      </c>
      <c r="AT32" s="247"/>
      <c r="AU32" s="244" t="str">
        <f t="shared" si="14"/>
        <v/>
      </c>
      <c r="AV32" s="247"/>
      <c r="AW32" s="244" t="str">
        <f t="shared" si="15"/>
        <v/>
      </c>
      <c r="AX32" s="247"/>
      <c r="AY32" s="245"/>
      <c r="AZ32" s="434" t="str">
        <f t="shared" si="16"/>
        <v/>
      </c>
      <c r="BA32" s="244" t="str">
        <f t="shared" si="17"/>
        <v/>
      </c>
      <c r="BB32" s="250">
        <f t="shared" si="18"/>
        <v>8</v>
      </c>
      <c r="BC32" s="244">
        <f t="shared" si="19"/>
        <v>112</v>
      </c>
      <c r="BD32" s="250">
        <f t="shared" si="20"/>
        <v>8</v>
      </c>
      <c r="BE32" s="258">
        <f t="shared" si="21"/>
        <v>8</v>
      </c>
      <c r="BF32" s="185" t="s">
        <v>265</v>
      </c>
      <c r="BG32" s="186" t="s">
        <v>555</v>
      </c>
    </row>
    <row r="33" spans="1:59" ht="15.75" customHeight="1">
      <c r="A33" s="447"/>
      <c r="B33" s="383" t="s">
        <v>127</v>
      </c>
      <c r="C33" s="384" t="s">
        <v>138</v>
      </c>
      <c r="D33" s="243"/>
      <c r="E33" s="244" t="str">
        <f>IF(D33*14=0,"",D33*14)</f>
        <v/>
      </c>
      <c r="F33" s="243"/>
      <c r="G33" s="244" t="str">
        <f>IF(F33*14=0,"",F33*14)</f>
        <v/>
      </c>
      <c r="H33" s="243"/>
      <c r="I33" s="245"/>
      <c r="J33" s="388"/>
      <c r="K33" s="244" t="str">
        <f>IF(J33*14=0,"",J33*14)</f>
        <v/>
      </c>
      <c r="L33" s="247"/>
      <c r="M33" s="244" t="str">
        <f>IF(L33*14=0,"",L33*14)</f>
        <v/>
      </c>
      <c r="N33" s="247"/>
      <c r="O33" s="248"/>
      <c r="P33" s="247"/>
      <c r="Q33" s="244" t="str">
        <f>IF(P33*14=0,"",P33*14)</f>
        <v/>
      </c>
      <c r="R33" s="247"/>
      <c r="S33" s="244" t="str">
        <f>IF(R33*14=0,"",R33*14)</f>
        <v/>
      </c>
      <c r="T33" s="247"/>
      <c r="U33" s="249"/>
      <c r="V33" s="388"/>
      <c r="W33" s="244" t="str">
        <f>IF(V33*14=0,"",V33*14)</f>
        <v/>
      </c>
      <c r="X33" s="247"/>
      <c r="Y33" s="244" t="str">
        <f>IF(X33*14=0,"",X33*14)</f>
        <v/>
      </c>
      <c r="Z33" s="247"/>
      <c r="AA33" s="248"/>
      <c r="AB33" s="247"/>
      <c r="AC33" s="244" t="str">
        <f>IF(AB33*14=0,"",AB33*14)</f>
        <v/>
      </c>
      <c r="AD33" s="247"/>
      <c r="AE33" s="244" t="str">
        <f>IF(AD33*14=0,"",AD33*14)</f>
        <v/>
      </c>
      <c r="AF33" s="247"/>
      <c r="AG33" s="249"/>
      <c r="AH33" s="388"/>
      <c r="AI33" s="244" t="str">
        <f>IF(AH33*14=0,"",AH33*14)</f>
        <v/>
      </c>
      <c r="AJ33" s="247"/>
      <c r="AK33" s="244" t="str">
        <f>IF(AJ33*14=0,"",AJ33*14)</f>
        <v/>
      </c>
      <c r="AL33" s="247"/>
      <c r="AM33" s="248"/>
      <c r="AN33" s="388">
        <v>1</v>
      </c>
      <c r="AO33" s="244">
        <f>IF(AN33*14=0,"",AN33*14)</f>
        <v>14</v>
      </c>
      <c r="AP33" s="247">
        <v>1</v>
      </c>
      <c r="AQ33" s="244">
        <f t="shared" si="13"/>
        <v>14</v>
      </c>
      <c r="AR33" s="247">
        <v>3</v>
      </c>
      <c r="AS33" s="248" t="s">
        <v>117</v>
      </c>
      <c r="AT33" s="247"/>
      <c r="AU33" s="244" t="str">
        <f>IF(AT33*14=0,"",AT33*14)</f>
        <v/>
      </c>
      <c r="AV33" s="247"/>
      <c r="AW33" s="244" t="str">
        <f>IF(AV33*14=0,"",AV33*14)</f>
        <v/>
      </c>
      <c r="AX33" s="247"/>
      <c r="AY33" s="247"/>
      <c r="AZ33" s="434">
        <f>IF(D33+J33+P33+V33+AB33+AH33+AN33+AT33=0,"",D33+J33+P33+V33+AB33+AH33+AN33+AT33)</f>
        <v>1</v>
      </c>
      <c r="BA33" s="244">
        <f>IF((D33+J33+P33+V33+AB33+AH33+AN33+AT33)*14=0,"",(D33+J33+P33+V33+AB33+AH33+AN33+AT33)*14)</f>
        <v>14</v>
      </c>
      <c r="BB33" s="250">
        <f>IF(F33+L33+R33+X33+AD33+AJ33+AP33+AV33=0,"",F33+L33+R33+X33+AD33+AJ33+AP33+AV33)</f>
        <v>1</v>
      </c>
      <c r="BC33" s="244">
        <f>IF((L33+F33+R33+X33+AD33+AJ33+AP33+AV33)*14=0,"",(L33+F33+R33+X33+AD33+AJ33+AP33+AV33)*14)</f>
        <v>14</v>
      </c>
      <c r="BD33" s="250">
        <f>IF(N33+H33+T33+Z33+AF33+AL33+AR33+AX33=0,"",N33+H33+T33+Z33+AF33+AL33+AR33+AX33)</f>
        <v>3</v>
      </c>
      <c r="BE33" s="258">
        <f>IF(D33+F33+L33+J33+P33+R33+V33+X33+AB33+AD33+AH33+AJ33+AN33+AP33+AT33+AV33=0,"",D33+F33+L33+J33+P33+R33+V33+X33+AB33+AD33+AH33+AJ33+AN33+AP33+AT33+AV33)</f>
        <v>2</v>
      </c>
      <c r="BF33" s="185" t="s">
        <v>265</v>
      </c>
      <c r="BG33" s="186"/>
    </row>
    <row r="34" spans="1:59" s="2" customFormat="1" ht="15.75" customHeight="1">
      <c r="A34" s="447" t="s">
        <v>413</v>
      </c>
      <c r="B34" s="383" t="s">
        <v>31</v>
      </c>
      <c r="C34" s="384" t="s">
        <v>222</v>
      </c>
      <c r="D34" s="243"/>
      <c r="E34" s="244" t="str">
        <f t="shared" si="0"/>
        <v/>
      </c>
      <c r="F34" s="243"/>
      <c r="G34" s="244" t="str">
        <f t="shared" si="1"/>
        <v/>
      </c>
      <c r="H34" s="243"/>
      <c r="I34" s="245"/>
      <c r="J34" s="388"/>
      <c r="K34" s="244" t="str">
        <f t="shared" si="2"/>
        <v/>
      </c>
      <c r="L34" s="247"/>
      <c r="M34" s="244" t="str">
        <f t="shared" si="3"/>
        <v/>
      </c>
      <c r="N34" s="247"/>
      <c r="O34" s="248"/>
      <c r="P34" s="247"/>
      <c r="Q34" s="244" t="str">
        <f t="shared" si="4"/>
        <v/>
      </c>
      <c r="R34" s="247"/>
      <c r="S34" s="244" t="str">
        <f t="shared" si="5"/>
        <v/>
      </c>
      <c r="T34" s="247"/>
      <c r="U34" s="249"/>
      <c r="V34" s="388"/>
      <c r="W34" s="244" t="str">
        <f t="shared" si="113"/>
        <v/>
      </c>
      <c r="X34" s="247"/>
      <c r="Y34" s="244" t="str">
        <f t="shared" si="114"/>
        <v/>
      </c>
      <c r="Z34" s="247"/>
      <c r="AA34" s="248"/>
      <c r="AB34" s="247"/>
      <c r="AC34" s="244" t="str">
        <f t="shared" si="8"/>
        <v/>
      </c>
      <c r="AD34" s="247"/>
      <c r="AE34" s="244" t="str">
        <f t="shared" si="9"/>
        <v/>
      </c>
      <c r="AF34" s="247"/>
      <c r="AG34" s="249"/>
      <c r="AH34" s="388"/>
      <c r="AI34" s="244" t="str">
        <f t="shared" si="10"/>
        <v/>
      </c>
      <c r="AJ34" s="247"/>
      <c r="AK34" s="244" t="str">
        <f t="shared" si="11"/>
        <v/>
      </c>
      <c r="AL34" s="247"/>
      <c r="AM34" s="248"/>
      <c r="AN34" s="388"/>
      <c r="AO34" s="244" t="str">
        <f t="shared" si="12"/>
        <v/>
      </c>
      <c r="AP34" s="247"/>
      <c r="AQ34" s="244" t="str">
        <f t="shared" si="13"/>
        <v/>
      </c>
      <c r="AR34" s="247"/>
      <c r="AS34" s="248"/>
      <c r="AT34" s="247"/>
      <c r="AU34" s="244" t="str">
        <f t="shared" si="14"/>
        <v/>
      </c>
      <c r="AV34" s="247">
        <v>6</v>
      </c>
      <c r="AW34" s="244">
        <f t="shared" si="15"/>
        <v>84</v>
      </c>
      <c r="AX34" s="247">
        <v>10</v>
      </c>
      <c r="AY34" s="245" t="s">
        <v>153</v>
      </c>
      <c r="AZ34" s="434" t="str">
        <f t="shared" si="16"/>
        <v/>
      </c>
      <c r="BA34" s="244" t="str">
        <f t="shared" si="17"/>
        <v/>
      </c>
      <c r="BB34" s="250">
        <f t="shared" si="18"/>
        <v>6</v>
      </c>
      <c r="BC34" s="244">
        <f t="shared" si="19"/>
        <v>84</v>
      </c>
      <c r="BD34" s="250">
        <f t="shared" si="20"/>
        <v>10</v>
      </c>
      <c r="BE34" s="258">
        <f t="shared" si="21"/>
        <v>6</v>
      </c>
      <c r="BF34" s="185" t="s">
        <v>265</v>
      </c>
      <c r="BG34" s="186" t="s">
        <v>555</v>
      </c>
    </row>
    <row r="35" spans="1:59" ht="15.75" customHeight="1">
      <c r="A35" s="447" t="s">
        <v>414</v>
      </c>
      <c r="B35" s="383" t="s">
        <v>31</v>
      </c>
      <c r="C35" s="384" t="s">
        <v>223</v>
      </c>
      <c r="D35" s="243"/>
      <c r="E35" s="244" t="str">
        <f>IF(D35*14=0,"",D35*14)</f>
        <v/>
      </c>
      <c r="F35" s="243"/>
      <c r="G35" s="244" t="str">
        <f>IF(F35*14=0,"",F35*14)</f>
        <v/>
      </c>
      <c r="H35" s="243"/>
      <c r="I35" s="245"/>
      <c r="J35" s="388"/>
      <c r="K35" s="244" t="str">
        <f>IF(J35*14=0,"",J35*14)</f>
        <v/>
      </c>
      <c r="L35" s="247"/>
      <c r="M35" s="244" t="str">
        <f>IF(L35*14=0,"",L35*14)</f>
        <v/>
      </c>
      <c r="N35" s="247"/>
      <c r="O35" s="248"/>
      <c r="P35" s="247"/>
      <c r="Q35" s="244" t="str">
        <f>IF(P35*14=0,"",P35*14)</f>
        <v/>
      </c>
      <c r="R35" s="247"/>
      <c r="S35" s="244" t="str">
        <f>IF(R35*14=0,"",R35*14)</f>
        <v/>
      </c>
      <c r="T35" s="247"/>
      <c r="U35" s="249"/>
      <c r="V35" s="388"/>
      <c r="W35" s="244" t="str">
        <f>IF(V35*14=0,"",V35*14)</f>
        <v/>
      </c>
      <c r="X35" s="247"/>
      <c r="Y35" s="244" t="str">
        <f>IF(X35*14=0,"",X35*14)</f>
        <v/>
      </c>
      <c r="Z35" s="247"/>
      <c r="AA35" s="248"/>
      <c r="AB35" s="247"/>
      <c r="AC35" s="244" t="str">
        <f>IF(AB35*14=0,"",AB35*14)</f>
        <v/>
      </c>
      <c r="AD35" s="247"/>
      <c r="AE35" s="244" t="str">
        <f>IF(AD35*14=0,"",AD35*14)</f>
        <v/>
      </c>
      <c r="AF35" s="247"/>
      <c r="AG35" s="249"/>
      <c r="AH35" s="388"/>
      <c r="AI35" s="244" t="str">
        <f>IF(AH35*14=0,"",AH35*14)</f>
        <v/>
      </c>
      <c r="AJ35" s="247"/>
      <c r="AK35" s="244" t="str">
        <f>IF(AJ35*14=0,"",AJ35*14)</f>
        <v/>
      </c>
      <c r="AL35" s="247"/>
      <c r="AM35" s="248"/>
      <c r="AN35" s="388"/>
      <c r="AO35" s="244" t="str">
        <f>IF(AN35*14=0,"",AN35*14)</f>
        <v/>
      </c>
      <c r="AP35" s="263"/>
      <c r="AQ35" s="244" t="str">
        <f>IF(AP35*14=0,"",AP35*14)</f>
        <v/>
      </c>
      <c r="AR35" s="263"/>
      <c r="AS35" s="264"/>
      <c r="AT35" s="247"/>
      <c r="AU35" s="244" t="str">
        <f>IF(AT35*14=0,"",AT35*14)</f>
        <v/>
      </c>
      <c r="AV35" s="247">
        <v>4</v>
      </c>
      <c r="AW35" s="244">
        <f>IF(AV35*14=0,"",AV35*14)</f>
        <v>56</v>
      </c>
      <c r="AX35" s="247">
        <v>7</v>
      </c>
      <c r="AY35" s="245" t="s">
        <v>164</v>
      </c>
      <c r="AZ35" s="434" t="str">
        <f>IF(D35+J35+P35+V35+AB35+AH35+AN35+AT35=0,"",D35+J35+P35+V35+AB35+AH35+AN35+AT35)</f>
        <v/>
      </c>
      <c r="BA35" s="244" t="str">
        <f>IF((D35+J35+P35+V35+AB35+AH35+AN35+AT35)*14=0,"",(D35+J35+P35+V35+AB35+AH35+AN35+AT35)*14)</f>
        <v/>
      </c>
      <c r="BB35" s="250">
        <f>IF(F35+L35+R35+X35+AD35+AJ35+AP35+AV35=0,"",F35+L35+R35+X35+AD35+AJ35+AP35+AV35)</f>
        <v>4</v>
      </c>
      <c r="BC35" s="244">
        <f>IF((L35+F35+R35+X35+AD35+AJ35+AP35+AV35)*14=0,"",(L35+F35+R35+X35+AD35+AJ35+AP35+AV35)*14)</f>
        <v>56</v>
      </c>
      <c r="BD35" s="250">
        <f>IF(N35+H35+T35+Z35+AF35+AL35+AR35+AX35=0,"",N35+H35+T35+Z35+AF35+AL35+AR35+AX35)</f>
        <v>7</v>
      </c>
      <c r="BE35" s="258">
        <f>IF(D35+F35+L35+J35+P35+R35+V35+X35+AB35+AD35+AH35+AJ35+AN35+AP35+AT35+AV35=0,"",D35+F35+L35+J35+P35+R35+V35+X35+AB35+AD35+AH35+AJ35+AN35+AP35+AT35+AV35)</f>
        <v>4</v>
      </c>
      <c r="BF35" s="185" t="s">
        <v>265</v>
      </c>
      <c r="BG35" s="186" t="s">
        <v>555</v>
      </c>
    </row>
    <row r="36" spans="1:59" s="18" customFormat="1" ht="15.75" customHeight="1">
      <c r="A36" s="447"/>
      <c r="B36" s="383" t="s">
        <v>127</v>
      </c>
      <c r="C36" s="384" t="s">
        <v>142</v>
      </c>
      <c r="D36" s="243"/>
      <c r="E36" s="244" t="str">
        <f t="shared" si="0"/>
        <v/>
      </c>
      <c r="F36" s="243"/>
      <c r="G36" s="244" t="str">
        <f t="shared" si="1"/>
        <v/>
      </c>
      <c r="H36" s="243"/>
      <c r="I36" s="245"/>
      <c r="J36" s="388"/>
      <c r="K36" s="244" t="str">
        <f t="shared" si="2"/>
        <v/>
      </c>
      <c r="L36" s="247"/>
      <c r="M36" s="244" t="str">
        <f t="shared" si="3"/>
        <v/>
      </c>
      <c r="N36" s="247"/>
      <c r="O36" s="248"/>
      <c r="P36" s="247"/>
      <c r="Q36" s="244" t="str">
        <f t="shared" si="4"/>
        <v/>
      </c>
      <c r="R36" s="247"/>
      <c r="S36" s="244" t="str">
        <f t="shared" si="5"/>
        <v/>
      </c>
      <c r="T36" s="247"/>
      <c r="U36" s="249"/>
      <c r="V36" s="388"/>
      <c r="W36" s="244" t="str">
        <f t="shared" si="113"/>
        <v/>
      </c>
      <c r="X36" s="247"/>
      <c r="Y36" s="244" t="str">
        <f t="shared" si="114"/>
        <v/>
      </c>
      <c r="Z36" s="247"/>
      <c r="AA36" s="248"/>
      <c r="AB36" s="247"/>
      <c r="AC36" s="244" t="str">
        <f t="shared" si="8"/>
        <v/>
      </c>
      <c r="AD36" s="247"/>
      <c r="AE36" s="244" t="str">
        <f t="shared" si="9"/>
        <v/>
      </c>
      <c r="AF36" s="247"/>
      <c r="AG36" s="249"/>
      <c r="AH36" s="388"/>
      <c r="AI36" s="244" t="str">
        <f t="shared" si="10"/>
        <v/>
      </c>
      <c r="AJ36" s="247"/>
      <c r="AK36" s="244" t="str">
        <f t="shared" si="11"/>
        <v/>
      </c>
      <c r="AL36" s="247"/>
      <c r="AM36" s="248"/>
      <c r="AN36" s="388"/>
      <c r="AO36" s="244" t="str">
        <f t="shared" si="12"/>
        <v/>
      </c>
      <c r="AP36" s="247"/>
      <c r="AQ36" s="244" t="str">
        <f t="shared" si="13"/>
        <v/>
      </c>
      <c r="AR36" s="247"/>
      <c r="AS36" s="248"/>
      <c r="AT36" s="247">
        <v>1</v>
      </c>
      <c r="AU36" s="244">
        <f t="shared" si="14"/>
        <v>14</v>
      </c>
      <c r="AV36" s="247">
        <v>1</v>
      </c>
      <c r="AW36" s="244">
        <f t="shared" si="15"/>
        <v>14</v>
      </c>
      <c r="AX36" s="247">
        <v>3</v>
      </c>
      <c r="AY36" s="247" t="s">
        <v>117</v>
      </c>
      <c r="AZ36" s="434">
        <f t="shared" si="16"/>
        <v>1</v>
      </c>
      <c r="BA36" s="244">
        <f t="shared" si="17"/>
        <v>14</v>
      </c>
      <c r="BB36" s="250">
        <f t="shared" si="18"/>
        <v>1</v>
      </c>
      <c r="BC36" s="244">
        <f t="shared" si="19"/>
        <v>14</v>
      </c>
      <c r="BD36" s="250">
        <f t="shared" si="20"/>
        <v>3</v>
      </c>
      <c r="BE36" s="258">
        <f t="shared" si="21"/>
        <v>2</v>
      </c>
      <c r="BF36" s="185" t="s">
        <v>265</v>
      </c>
      <c r="BG36" s="186" t="s">
        <v>486</v>
      </c>
    </row>
    <row r="37" spans="1:59" ht="15.75" customHeight="1" thickBot="1">
      <c r="A37" s="449" t="s">
        <v>558</v>
      </c>
      <c r="B37" s="301" t="s">
        <v>15</v>
      </c>
      <c r="C37" s="302" t="s">
        <v>247</v>
      </c>
      <c r="D37" s="303"/>
      <c r="E37" s="265" t="str">
        <f t="shared" si="0"/>
        <v/>
      </c>
      <c r="F37" s="303"/>
      <c r="G37" s="265" t="str">
        <f t="shared" si="1"/>
        <v/>
      </c>
      <c r="H37" s="303"/>
      <c r="I37" s="304"/>
      <c r="J37" s="305"/>
      <c r="K37" s="265" t="str">
        <f t="shared" si="2"/>
        <v/>
      </c>
      <c r="L37" s="306"/>
      <c r="M37" s="265" t="str">
        <f t="shared" si="3"/>
        <v/>
      </c>
      <c r="N37" s="306"/>
      <c r="O37" s="99"/>
      <c r="P37" s="306"/>
      <c r="Q37" s="265" t="str">
        <f t="shared" si="4"/>
        <v/>
      </c>
      <c r="R37" s="306"/>
      <c r="S37" s="265" t="str">
        <f t="shared" si="5"/>
        <v/>
      </c>
      <c r="T37" s="306"/>
      <c r="U37" s="307"/>
      <c r="V37" s="305"/>
      <c r="W37" s="265" t="str">
        <f t="shared" si="113"/>
        <v/>
      </c>
      <c r="X37" s="306"/>
      <c r="Y37" s="265" t="str">
        <f t="shared" si="114"/>
        <v/>
      </c>
      <c r="Z37" s="306"/>
      <c r="AA37" s="99"/>
      <c r="AB37" s="306"/>
      <c r="AC37" s="265" t="str">
        <f t="shared" si="8"/>
        <v/>
      </c>
      <c r="AD37" s="306"/>
      <c r="AE37" s="265" t="str">
        <f t="shared" si="9"/>
        <v/>
      </c>
      <c r="AF37" s="306"/>
      <c r="AG37" s="307"/>
      <c r="AH37" s="305"/>
      <c r="AI37" s="265" t="str">
        <f t="shared" si="10"/>
        <v/>
      </c>
      <c r="AJ37" s="306"/>
      <c r="AK37" s="265" t="str">
        <f t="shared" si="11"/>
        <v/>
      </c>
      <c r="AL37" s="306"/>
      <c r="AM37" s="99"/>
      <c r="AN37" s="305"/>
      <c r="AO37" s="265" t="str">
        <f t="shared" si="12"/>
        <v/>
      </c>
      <c r="AP37" s="306"/>
      <c r="AQ37" s="265" t="str">
        <f t="shared" si="13"/>
        <v/>
      </c>
      <c r="AR37" s="306"/>
      <c r="AS37" s="99"/>
      <c r="AT37" s="306"/>
      <c r="AU37" s="265" t="str">
        <f t="shared" si="14"/>
        <v/>
      </c>
      <c r="AV37" s="306"/>
      <c r="AW37" s="265" t="str">
        <f t="shared" si="15"/>
        <v/>
      </c>
      <c r="AX37" s="306"/>
      <c r="AY37" s="306" t="s">
        <v>143</v>
      </c>
      <c r="AZ37" s="100" t="str">
        <f t="shared" si="16"/>
        <v/>
      </c>
      <c r="BA37" s="265" t="str">
        <f t="shared" si="17"/>
        <v/>
      </c>
      <c r="BB37" s="308" t="str">
        <f t="shared" si="18"/>
        <v/>
      </c>
      <c r="BC37" s="265" t="str">
        <f t="shared" si="19"/>
        <v/>
      </c>
      <c r="BD37" s="308" t="str">
        <f t="shared" si="20"/>
        <v/>
      </c>
      <c r="BE37" s="450" t="str">
        <f t="shared" si="21"/>
        <v/>
      </c>
      <c r="BF37" s="185" t="s">
        <v>265</v>
      </c>
      <c r="BG37" s="186" t="s">
        <v>324</v>
      </c>
    </row>
    <row r="38" spans="1:59" s="46" customFormat="1" ht="15.75" customHeight="1" thickBot="1">
      <c r="A38" s="451"/>
      <c r="B38" s="310"/>
      <c r="C38" s="311" t="s">
        <v>51</v>
      </c>
      <c r="D38" s="118">
        <f>SUM(D11:D37)</f>
        <v>2</v>
      </c>
      <c r="E38" s="119">
        <f>SUM(E11:E37)</f>
        <v>28</v>
      </c>
      <c r="F38" s="119">
        <f>SUM(F11:F37)</f>
        <v>0</v>
      </c>
      <c r="G38" s="119">
        <f>SUM(G11:G37)</f>
        <v>0</v>
      </c>
      <c r="H38" s="119">
        <f>SUM(H11:H37)</f>
        <v>0</v>
      </c>
      <c r="I38" s="120" t="s">
        <v>17</v>
      </c>
      <c r="J38" s="118">
        <f>SUM(J11:J37)</f>
        <v>0</v>
      </c>
      <c r="K38" s="119">
        <f>SUM(K11:K37)</f>
        <v>0</v>
      </c>
      <c r="L38" s="119">
        <f>SUM(L11:L37)</f>
        <v>0</v>
      </c>
      <c r="M38" s="119">
        <f>SUM(M11:M37)</f>
        <v>0</v>
      </c>
      <c r="N38" s="119">
        <f>SUM(N11:N37)</f>
        <v>0</v>
      </c>
      <c r="O38" s="120" t="s">
        <v>17</v>
      </c>
      <c r="P38" s="118">
        <f>SUM(P11:P37)</f>
        <v>0</v>
      </c>
      <c r="Q38" s="119">
        <f>SUM(Q11:Q37)</f>
        <v>0</v>
      </c>
      <c r="R38" s="119">
        <f>SUM(R11:R37)</f>
        <v>0</v>
      </c>
      <c r="S38" s="119">
        <f>SUM(S11:S37)</f>
        <v>0</v>
      </c>
      <c r="T38" s="119">
        <f>SUM(T11:T37)</f>
        <v>0</v>
      </c>
      <c r="U38" s="120" t="s">
        <v>17</v>
      </c>
      <c r="V38" s="118">
        <f>SUM(V11:V37)</f>
        <v>6</v>
      </c>
      <c r="W38" s="119">
        <f>SUM(W11:W37)</f>
        <v>84</v>
      </c>
      <c r="X38" s="119">
        <f>SUM(X11:X37)</f>
        <v>4</v>
      </c>
      <c r="Y38" s="119">
        <f>SUM(Y11:Y37)</f>
        <v>56</v>
      </c>
      <c r="Z38" s="119">
        <f>SUM(Z11:Z37)</f>
        <v>10</v>
      </c>
      <c r="AA38" s="120" t="s">
        <v>17</v>
      </c>
      <c r="AB38" s="118">
        <f>SUM(AB11:AB37)</f>
        <v>13</v>
      </c>
      <c r="AC38" s="119">
        <f>SUM(AC11:AC37)</f>
        <v>182</v>
      </c>
      <c r="AD38" s="119">
        <f>SUM(AD11:AD37)</f>
        <v>7</v>
      </c>
      <c r="AE38" s="119">
        <f>SUM(AE11:AE37)</f>
        <v>98</v>
      </c>
      <c r="AF38" s="119">
        <f>SUM(AF11:AF37)</f>
        <v>25</v>
      </c>
      <c r="AG38" s="120" t="s">
        <v>17</v>
      </c>
      <c r="AH38" s="118">
        <f>SUM(AH11:AH37)</f>
        <v>13</v>
      </c>
      <c r="AI38" s="119">
        <f>SUM(AI11:AI37)</f>
        <v>182</v>
      </c>
      <c r="AJ38" s="119">
        <f>SUM(AJ11:AJ37)</f>
        <v>12</v>
      </c>
      <c r="AK38" s="119">
        <f>SUM(AK11:AK37)</f>
        <v>168</v>
      </c>
      <c r="AL38" s="119">
        <f>SUM(AL11:AL37)</f>
        <v>28</v>
      </c>
      <c r="AM38" s="120" t="s">
        <v>17</v>
      </c>
      <c r="AN38" s="118">
        <f>SUM(AN11:AN37)</f>
        <v>13</v>
      </c>
      <c r="AO38" s="119">
        <f>SUM(AO11:AO37)</f>
        <v>182</v>
      </c>
      <c r="AP38" s="119">
        <f>SUM(AP11:AP37)</f>
        <v>15</v>
      </c>
      <c r="AQ38" s="119">
        <f>SUM(AQ11:AQ37)</f>
        <v>210</v>
      </c>
      <c r="AR38" s="119">
        <f>SUM(AR11:AR37)</f>
        <v>30</v>
      </c>
      <c r="AS38" s="120" t="s">
        <v>17</v>
      </c>
      <c r="AT38" s="118">
        <f>SUM(AT11:AT37)</f>
        <v>1</v>
      </c>
      <c r="AU38" s="119">
        <f>SUM(AU11:AU37)</f>
        <v>14</v>
      </c>
      <c r="AV38" s="119">
        <f>SUM(AV11:AV37)</f>
        <v>11</v>
      </c>
      <c r="AW38" s="119">
        <f>SUM(AW11:AW37)</f>
        <v>154</v>
      </c>
      <c r="AX38" s="119">
        <f>SUM(AX11:AX37)</f>
        <v>20</v>
      </c>
      <c r="AY38" s="121" t="s">
        <v>17</v>
      </c>
      <c r="AZ38" s="123">
        <f t="shared" ref="AZ38:BE38" si="124">SUM(AZ11:AZ37)</f>
        <v>48</v>
      </c>
      <c r="BA38" s="119">
        <f t="shared" si="124"/>
        <v>672</v>
      </c>
      <c r="BB38" s="119">
        <f t="shared" si="124"/>
        <v>49</v>
      </c>
      <c r="BC38" s="119">
        <f t="shared" si="124"/>
        <v>686</v>
      </c>
      <c r="BD38" s="119">
        <f t="shared" si="124"/>
        <v>113</v>
      </c>
      <c r="BE38" s="452">
        <f t="shared" si="124"/>
        <v>97</v>
      </c>
    </row>
    <row r="39" spans="1:59" ht="18.75" customHeight="1" thickBot="1">
      <c r="A39" s="453"/>
      <c r="B39" s="76"/>
      <c r="C39" s="115" t="s">
        <v>41</v>
      </c>
      <c r="D39" s="45">
        <f>D9+D38</f>
        <v>18</v>
      </c>
      <c r="E39" s="111">
        <f>E9+E38</f>
        <v>252</v>
      </c>
      <c r="F39" s="111">
        <f>F9+F38</f>
        <v>15</v>
      </c>
      <c r="G39" s="111">
        <f>G9+G38</f>
        <v>218</v>
      </c>
      <c r="H39" s="111">
        <f>H9+H38</f>
        <v>28</v>
      </c>
      <c r="I39" s="82" t="s">
        <v>17</v>
      </c>
      <c r="J39" s="45">
        <f>J9+J38</f>
        <v>17</v>
      </c>
      <c r="K39" s="111">
        <f>K9+K38</f>
        <v>238</v>
      </c>
      <c r="L39" s="111">
        <f>L9+L38</f>
        <v>19</v>
      </c>
      <c r="M39" s="111">
        <f>M9+M38</f>
        <v>276</v>
      </c>
      <c r="N39" s="111">
        <f>N9+N38</f>
        <v>29</v>
      </c>
      <c r="O39" s="82" t="s">
        <v>17</v>
      </c>
      <c r="P39" s="45">
        <f>P9+P38</f>
        <v>13</v>
      </c>
      <c r="Q39" s="111">
        <f>Q9+Q38</f>
        <v>182</v>
      </c>
      <c r="R39" s="111">
        <f>R9+R38</f>
        <v>21</v>
      </c>
      <c r="S39" s="111">
        <f>S9+S38</f>
        <v>302</v>
      </c>
      <c r="T39" s="111">
        <f>T9+T38</f>
        <v>33</v>
      </c>
      <c r="U39" s="82" t="s">
        <v>17</v>
      </c>
      <c r="V39" s="45">
        <f>V9+V38</f>
        <v>24</v>
      </c>
      <c r="W39" s="111">
        <f>W9+W38</f>
        <v>336</v>
      </c>
      <c r="X39" s="111">
        <f>X9+X38</f>
        <v>12</v>
      </c>
      <c r="Y39" s="111">
        <f>Y9+Y38</f>
        <v>168</v>
      </c>
      <c r="Z39" s="111">
        <f>Z9+Z38</f>
        <v>30</v>
      </c>
      <c r="AA39" s="82" t="s">
        <v>17</v>
      </c>
      <c r="AB39" s="45">
        <f>AB9+AB38</f>
        <v>16</v>
      </c>
      <c r="AC39" s="111">
        <f>AC9+AC38</f>
        <v>224</v>
      </c>
      <c r="AD39" s="111">
        <f>AD9+AD38</f>
        <v>12</v>
      </c>
      <c r="AE39" s="111">
        <f>AE9+AE38</f>
        <v>168</v>
      </c>
      <c r="AF39" s="111">
        <f>AF9+AF38</f>
        <v>30</v>
      </c>
      <c r="AG39" s="82" t="s">
        <v>17</v>
      </c>
      <c r="AH39" s="45">
        <f>AH9+AH38</f>
        <v>14</v>
      </c>
      <c r="AI39" s="111">
        <f>AI9+AI38</f>
        <v>196</v>
      </c>
      <c r="AJ39" s="111">
        <f>AJ9+AJ38</f>
        <v>16</v>
      </c>
      <c r="AK39" s="111">
        <f>AK9+AK38</f>
        <v>224</v>
      </c>
      <c r="AL39" s="111">
        <f>AL9+AL38</f>
        <v>30</v>
      </c>
      <c r="AM39" s="82" t="s">
        <v>17</v>
      </c>
      <c r="AN39" s="45">
        <f>AN9+AN38</f>
        <v>13</v>
      </c>
      <c r="AO39" s="111">
        <f>AO9+AO38</f>
        <v>182</v>
      </c>
      <c r="AP39" s="111">
        <f>AP9+AP38</f>
        <v>18</v>
      </c>
      <c r="AQ39" s="111">
        <f>AQ9+AQ38</f>
        <v>252</v>
      </c>
      <c r="AR39" s="111">
        <f>AR9+AR38</f>
        <v>30</v>
      </c>
      <c r="AS39" s="82" t="s">
        <v>17</v>
      </c>
      <c r="AT39" s="45">
        <f>AT9+AT38</f>
        <v>3</v>
      </c>
      <c r="AU39" s="111">
        <f>AU9+AU38</f>
        <v>42</v>
      </c>
      <c r="AV39" s="111">
        <f>AV9+AV38</f>
        <v>13</v>
      </c>
      <c r="AW39" s="111">
        <f>AW9+AW38</f>
        <v>182</v>
      </c>
      <c r="AX39" s="111">
        <f>AX9+AX38</f>
        <v>30</v>
      </c>
      <c r="AY39" s="115" t="s">
        <v>17</v>
      </c>
      <c r="AZ39" s="56">
        <f t="shared" ref="AZ39:BE39" si="125">AZ9+AZ38</f>
        <v>118</v>
      </c>
      <c r="BA39" s="111">
        <f t="shared" si="125"/>
        <v>1652</v>
      </c>
      <c r="BB39" s="111">
        <f t="shared" si="125"/>
        <v>126</v>
      </c>
      <c r="BC39" s="111">
        <f t="shared" si="125"/>
        <v>1782</v>
      </c>
      <c r="BD39" s="111">
        <f t="shared" si="125"/>
        <v>240</v>
      </c>
      <c r="BE39" s="444">
        <f t="shared" si="125"/>
        <v>244</v>
      </c>
      <c r="BF39" s="46"/>
      <c r="BG39" s="46"/>
    </row>
    <row r="40" spans="1:59" s="33" customFormat="1" ht="15.75" customHeight="1">
      <c r="A40" s="454"/>
      <c r="B40" s="58"/>
      <c r="C40" s="59" t="s">
        <v>16</v>
      </c>
      <c r="D40" s="812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2"/>
      <c r="AC40" s="813"/>
      <c r="AD40" s="813"/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3"/>
      <c r="AP40" s="813"/>
      <c r="AQ40" s="813"/>
      <c r="AR40" s="813"/>
      <c r="AS40" s="813"/>
      <c r="AT40" s="813"/>
      <c r="AU40" s="813"/>
      <c r="AV40" s="813"/>
      <c r="AW40" s="813"/>
      <c r="AX40" s="813"/>
      <c r="AY40" s="813"/>
      <c r="AZ40" s="814"/>
      <c r="BA40" s="815"/>
      <c r="BB40" s="815"/>
      <c r="BC40" s="815"/>
      <c r="BD40" s="815"/>
      <c r="BE40" s="831"/>
    </row>
    <row r="41" spans="1:59" s="2" customFormat="1" ht="15.75" customHeight="1">
      <c r="A41" s="455" t="s">
        <v>391</v>
      </c>
      <c r="B41" s="402" t="s">
        <v>44</v>
      </c>
      <c r="C41" s="403" t="s">
        <v>92</v>
      </c>
      <c r="D41" s="441"/>
      <c r="E41" s="244" t="str">
        <f>IF(D41*14=0,"",D41*14)</f>
        <v/>
      </c>
      <c r="F41" s="255"/>
      <c r="G41" s="244" t="str">
        <f>IF(F41*14=0,"",F41*14)</f>
        <v/>
      </c>
      <c r="H41" s="256"/>
      <c r="I41" s="257"/>
      <c r="J41" s="441"/>
      <c r="K41" s="244" t="str">
        <f>IF(J41*14=0,"",J41*14)</f>
        <v/>
      </c>
      <c r="L41" s="255"/>
      <c r="M41" s="244" t="str">
        <f>IF(L41*14=0,"",L41*14)</f>
        <v/>
      </c>
      <c r="N41" s="256"/>
      <c r="O41" s="257"/>
      <c r="P41" s="441"/>
      <c r="Q41" s="244" t="str">
        <f>IF(P41*14=0,"",P41*14)</f>
        <v/>
      </c>
      <c r="R41" s="255"/>
      <c r="S41" s="244" t="str">
        <f>IF(R41*14=0,"",R41*14)</f>
        <v/>
      </c>
      <c r="T41" s="256"/>
      <c r="U41" s="257"/>
      <c r="V41" s="441"/>
      <c r="W41" s="244" t="str">
        <f>IF(V41*14=0,"",V41*14)</f>
        <v/>
      </c>
      <c r="X41" s="255"/>
      <c r="Y41" s="244" t="str">
        <f>IF(X41*14=0,"",X41*14)</f>
        <v/>
      </c>
      <c r="Z41" s="256"/>
      <c r="AA41" s="257"/>
      <c r="AB41" s="441">
        <v>1</v>
      </c>
      <c r="AC41" s="244">
        <f>IF(AB41*14=0,"",AB41*14)</f>
        <v>14</v>
      </c>
      <c r="AD41" s="255">
        <v>1</v>
      </c>
      <c r="AE41" s="244">
        <f>IF(AD41*14=0,"",AD41*14)</f>
        <v>14</v>
      </c>
      <c r="AF41" s="256"/>
      <c r="AG41" s="257" t="s">
        <v>117</v>
      </c>
      <c r="AH41" s="441"/>
      <c r="AI41" s="244" t="str">
        <f>IF(AH41*14=0,"",AH41*14)</f>
        <v/>
      </c>
      <c r="AJ41" s="255"/>
      <c r="AK41" s="244" t="str">
        <f>IF(AJ41*14=0,"",AJ41*14)</f>
        <v/>
      </c>
      <c r="AL41" s="256"/>
      <c r="AM41" s="257"/>
      <c r="AN41" s="441"/>
      <c r="AO41" s="244" t="str">
        <f>IF(AN41*14=0,"",AN41*14)</f>
        <v/>
      </c>
      <c r="AP41" s="255"/>
      <c r="AQ41" s="244" t="str">
        <f>IF(AP41*14=0,"",AP41*14)</f>
        <v/>
      </c>
      <c r="AR41" s="256"/>
      <c r="AS41" s="257"/>
      <c r="AT41" s="441"/>
      <c r="AU41" s="244" t="str">
        <f t="shared" ref="AU41:AU46" si="126">IF(AT41*14=0,"",AT41*14)</f>
        <v/>
      </c>
      <c r="AV41" s="255"/>
      <c r="AW41" s="244" t="str">
        <f>IF(AV41*14=0,"",AV41*14)</f>
        <v/>
      </c>
      <c r="AX41" s="256"/>
      <c r="AY41" s="257"/>
      <c r="AZ41" s="100">
        <f t="shared" ref="AZ41:AZ46" si="127">IF(D41+J41+P41+V41+AB41+AH41+AN41+AT41=0,"",D41+J41+P41+V41+AB41+AH41+AN41+AT41)</f>
        <v>1</v>
      </c>
      <c r="BA41" s="244">
        <f>IF((D41+J41+P41+V41+AB41+AH41+AN41+AT41)*14=0,"",(D41+J41+P41+V41+AB41+AH41+AN41+AT41)*14)</f>
        <v>14</v>
      </c>
      <c r="BB41" s="308">
        <f t="shared" ref="BB41:BB46" si="128">IF(F41+L41+R41+X41+AD41+AJ41+AP41+AV41=0,"",F41+L41+R41+X41+AD41+AJ41+AP41+AV41)</f>
        <v>1</v>
      </c>
      <c r="BC41" s="244">
        <f t="shared" ref="BC41:BC48" si="129">IF((L41+F41+R41+X41+AD41+AJ41+AP41+AV41)*14=0,"",(L41+F41+R41+X41+AD41+AJ41+AP41+AV41)*14)</f>
        <v>14</v>
      </c>
      <c r="BD41" s="256" t="s">
        <v>17</v>
      </c>
      <c r="BE41" s="258">
        <f>IF(D41+F41+L41+J41+P41+R41+V41+X41+AB41+AD41+AH41+AJ41+AN41+AP41+AT41+AV41=0,"",D41+F41+L41+J41+P41+R41+V41+X41+AB41+AD41+AH41+AJ41+AN41+AP41+AT41+AV41)</f>
        <v>2</v>
      </c>
      <c r="BF41" s="185" t="s">
        <v>265</v>
      </c>
      <c r="BG41" s="186" t="s">
        <v>324</v>
      </c>
    </row>
    <row r="42" spans="1:59" s="33" customFormat="1" ht="15.75" customHeight="1">
      <c r="A42" s="455" t="s">
        <v>201</v>
      </c>
      <c r="B42" s="402" t="s">
        <v>44</v>
      </c>
      <c r="C42" s="403" t="s">
        <v>93</v>
      </c>
      <c r="D42" s="441"/>
      <c r="E42" s="244" t="str">
        <f>IF(D42*14=0,"",D42*14)</f>
        <v/>
      </c>
      <c r="F42" s="255"/>
      <c r="G42" s="244" t="str">
        <f>IF(F42*14=0,"",F42*14)</f>
        <v/>
      </c>
      <c r="H42" s="256"/>
      <c r="I42" s="257"/>
      <c r="J42" s="441"/>
      <c r="K42" s="244" t="str">
        <f>IF(J42*14=0,"",J42*14)</f>
        <v/>
      </c>
      <c r="L42" s="255"/>
      <c r="M42" s="244" t="str">
        <f>IF(L42*14=0,"",L42*14)</f>
        <v/>
      </c>
      <c r="N42" s="256"/>
      <c r="O42" s="257"/>
      <c r="P42" s="441"/>
      <c r="Q42" s="244" t="str">
        <f>IF(P42*14=0,"",P42*14)</f>
        <v/>
      </c>
      <c r="R42" s="255"/>
      <c r="S42" s="244" t="str">
        <f>IF(R42*14=0,"",R42*14)</f>
        <v/>
      </c>
      <c r="T42" s="256"/>
      <c r="U42" s="257"/>
      <c r="V42" s="441"/>
      <c r="W42" s="244" t="str">
        <f>IF(V42*14=0,"",V42*14)</f>
        <v/>
      </c>
      <c r="X42" s="255"/>
      <c r="Y42" s="244" t="str">
        <f>IF(X42*14=0,"",X42*14)</f>
        <v/>
      </c>
      <c r="Z42" s="256"/>
      <c r="AA42" s="257"/>
      <c r="AB42" s="441"/>
      <c r="AC42" s="244" t="str">
        <f>IF(AB42*14=0,"",AB42*14)</f>
        <v/>
      </c>
      <c r="AD42" s="255"/>
      <c r="AE42" s="244" t="str">
        <f>IF(AD42*14=0,"",AD42*14)</f>
        <v/>
      </c>
      <c r="AF42" s="256"/>
      <c r="AG42" s="257"/>
      <c r="AH42" s="441">
        <v>1</v>
      </c>
      <c r="AI42" s="244">
        <f>IF(AH42*14=0,"",AH42*14)</f>
        <v>14</v>
      </c>
      <c r="AJ42" s="255">
        <v>1</v>
      </c>
      <c r="AK42" s="244">
        <f>IF(AJ42*14=0,"",AJ42*14)</f>
        <v>14</v>
      </c>
      <c r="AL42" s="256"/>
      <c r="AM42" s="257" t="s">
        <v>117</v>
      </c>
      <c r="AN42" s="441"/>
      <c r="AO42" s="244" t="str">
        <f>IF(AN42*14=0,"",AN42*14)</f>
        <v/>
      </c>
      <c r="AP42" s="255"/>
      <c r="AQ42" s="244" t="str">
        <f>IF(AP42*14=0,"",AP42*14)</f>
        <v/>
      </c>
      <c r="AR42" s="256"/>
      <c r="AS42" s="257"/>
      <c r="AT42" s="441"/>
      <c r="AU42" s="244" t="str">
        <f t="shared" si="126"/>
        <v/>
      </c>
      <c r="AV42" s="255"/>
      <c r="AW42" s="244" t="str">
        <f>IF(AV42*14=0,"",AV42*14)</f>
        <v/>
      </c>
      <c r="AX42" s="256"/>
      <c r="AY42" s="257"/>
      <c r="AZ42" s="100">
        <f t="shared" si="127"/>
        <v>1</v>
      </c>
      <c r="BA42" s="244">
        <f t="shared" ref="BA42:BA46" si="130">IF((D42+J42+P42+V42+AB42+AH42+AN42+AT42)*14=0,"",(D42+J42+P42+V42+AB42+AH42+AN42+AT42)*14)</f>
        <v>14</v>
      </c>
      <c r="BB42" s="308">
        <f t="shared" si="128"/>
        <v>1</v>
      </c>
      <c r="BC42" s="244">
        <f t="shared" si="129"/>
        <v>14</v>
      </c>
      <c r="BD42" s="256" t="s">
        <v>17</v>
      </c>
      <c r="BE42" s="258">
        <f t="shared" ref="BE42:BE46" si="131">IF(D42+F42+L42+J42+P42+R42+V42+X42+AB42+AD42+AH42+AJ42+AN42+AP42+AT42+AV42=0,"",D42+F42+L42+J42+P42+R42+V42+X42+AB42+AD42+AH42+AJ42+AN42+AP42+AT42+AV42)</f>
        <v>2</v>
      </c>
      <c r="BF42" s="185" t="s">
        <v>265</v>
      </c>
      <c r="BG42" s="186" t="s">
        <v>428</v>
      </c>
    </row>
    <row r="43" spans="1:59" s="2" customFormat="1" ht="15.75" customHeight="1">
      <c r="A43" s="455" t="s">
        <v>393</v>
      </c>
      <c r="B43" s="402" t="s">
        <v>44</v>
      </c>
      <c r="C43" s="403" t="s">
        <v>94</v>
      </c>
      <c r="D43" s="441"/>
      <c r="E43" s="244" t="str">
        <f>IF(D43*14=0,"",D43*14)</f>
        <v/>
      </c>
      <c r="F43" s="255"/>
      <c r="G43" s="244" t="str">
        <f>IF(F43*14=0,"",F43*14)</f>
        <v/>
      </c>
      <c r="H43" s="256"/>
      <c r="I43" s="257"/>
      <c r="J43" s="441"/>
      <c r="K43" s="244" t="str">
        <f>IF(J43*14=0,"",J43*14)</f>
        <v/>
      </c>
      <c r="L43" s="255"/>
      <c r="M43" s="244" t="str">
        <f>IF(L43*14=0,"",L43*14)</f>
        <v/>
      </c>
      <c r="N43" s="256"/>
      <c r="O43" s="257"/>
      <c r="P43" s="441"/>
      <c r="Q43" s="244" t="str">
        <f>IF(P43*14=0,"",P43*14)</f>
        <v/>
      </c>
      <c r="R43" s="255"/>
      <c r="S43" s="244" t="str">
        <f>IF(R43*14=0,"",R43*14)</f>
        <v/>
      </c>
      <c r="T43" s="256"/>
      <c r="U43" s="257"/>
      <c r="V43" s="441"/>
      <c r="W43" s="244" t="str">
        <f>IF(V43*14=0,"",V43*14)</f>
        <v/>
      </c>
      <c r="X43" s="255"/>
      <c r="Y43" s="244" t="str">
        <f>IF(X43*14=0,"",X43*14)</f>
        <v/>
      </c>
      <c r="Z43" s="256"/>
      <c r="AA43" s="257"/>
      <c r="AB43" s="441"/>
      <c r="AC43" s="244" t="str">
        <f>IF(AB43*14=0,"",AB43*14)</f>
        <v/>
      </c>
      <c r="AD43" s="255"/>
      <c r="AE43" s="244" t="str">
        <f>IF(AD43*14=0,"",AD43*14)</f>
        <v/>
      </c>
      <c r="AF43" s="256"/>
      <c r="AG43" s="257"/>
      <c r="AH43" s="441"/>
      <c r="AI43" s="244" t="str">
        <f>IF(AH43*14=0,"",AH43*14)</f>
        <v/>
      </c>
      <c r="AJ43" s="255"/>
      <c r="AK43" s="244" t="str">
        <f>IF(AJ43*14=0,"",AJ43*14)</f>
        <v/>
      </c>
      <c r="AL43" s="256"/>
      <c r="AM43" s="257"/>
      <c r="AN43" s="441">
        <v>1</v>
      </c>
      <c r="AO43" s="244">
        <f>IF(AN43*14=0,"",AN43*14)</f>
        <v>14</v>
      </c>
      <c r="AP43" s="255">
        <v>1</v>
      </c>
      <c r="AQ43" s="244">
        <f>IF(AP43*14=0,"",AP43*14)</f>
        <v>14</v>
      </c>
      <c r="AR43" s="256"/>
      <c r="AS43" s="257" t="s">
        <v>117</v>
      </c>
      <c r="AT43" s="441"/>
      <c r="AU43" s="244" t="str">
        <f t="shared" si="126"/>
        <v/>
      </c>
      <c r="AV43" s="255"/>
      <c r="AW43" s="244" t="str">
        <f>IF(AV43*14=0,"",AV43*14)</f>
        <v/>
      </c>
      <c r="AX43" s="256"/>
      <c r="AY43" s="257"/>
      <c r="AZ43" s="100">
        <f t="shared" si="127"/>
        <v>1</v>
      </c>
      <c r="BA43" s="244">
        <f t="shared" si="130"/>
        <v>14</v>
      </c>
      <c r="BB43" s="308">
        <f t="shared" si="128"/>
        <v>1</v>
      </c>
      <c r="BC43" s="244">
        <f t="shared" si="129"/>
        <v>14</v>
      </c>
      <c r="BD43" s="256" t="s">
        <v>17</v>
      </c>
      <c r="BE43" s="258">
        <f t="shared" si="131"/>
        <v>2</v>
      </c>
      <c r="BF43" s="185" t="s">
        <v>265</v>
      </c>
      <c r="BG43" s="186" t="s">
        <v>329</v>
      </c>
    </row>
    <row r="44" spans="1:59" s="2" customFormat="1" ht="15.75" customHeight="1">
      <c r="A44" s="455" t="s">
        <v>394</v>
      </c>
      <c r="B44" s="402" t="s">
        <v>44</v>
      </c>
      <c r="C44" s="403" t="s">
        <v>95</v>
      </c>
      <c r="D44" s="260"/>
      <c r="E44" s="244" t="str">
        <f>IF(D44*14=0,"",D44*14)</f>
        <v/>
      </c>
      <c r="F44" s="255"/>
      <c r="G44" s="244" t="str">
        <f>IF(F44*14=0,"",F44*14)</f>
        <v/>
      </c>
      <c r="H44" s="256"/>
      <c r="I44" s="257"/>
      <c r="J44" s="441"/>
      <c r="K44" s="244" t="str">
        <f>IF(J44*14=0,"",J44*14)</f>
        <v/>
      </c>
      <c r="L44" s="255"/>
      <c r="M44" s="244" t="str">
        <f>IF(L44*14=0,"",L44*14)</f>
        <v/>
      </c>
      <c r="N44" s="256"/>
      <c r="O44" s="257"/>
      <c r="P44" s="441"/>
      <c r="Q44" s="244" t="str">
        <f>IF(P44*14=0,"",P44*14)</f>
        <v/>
      </c>
      <c r="R44" s="255"/>
      <c r="S44" s="244" t="str">
        <f>IF(R44*14=0,"",R44*14)</f>
        <v/>
      </c>
      <c r="T44" s="256"/>
      <c r="U44" s="257"/>
      <c r="V44" s="441"/>
      <c r="W44" s="244" t="str">
        <f>IF(V44*14=0,"",V44*14)</f>
        <v/>
      </c>
      <c r="X44" s="255"/>
      <c r="Y44" s="244" t="str">
        <f>IF(X44*14=0,"",X44*14)</f>
        <v/>
      </c>
      <c r="Z44" s="256"/>
      <c r="AA44" s="257"/>
      <c r="AB44" s="441"/>
      <c r="AC44" s="244" t="str">
        <f>IF(AB44*14=0,"",AB44*14)</f>
        <v/>
      </c>
      <c r="AD44" s="255"/>
      <c r="AE44" s="244" t="str">
        <f>IF(AD44*14=0,"",AD44*14)</f>
        <v/>
      </c>
      <c r="AF44" s="256"/>
      <c r="AG44" s="257"/>
      <c r="AH44" s="441"/>
      <c r="AI44" s="244" t="str">
        <f>IF(AH44*14=0,"",AH44*14)</f>
        <v/>
      </c>
      <c r="AJ44" s="255"/>
      <c r="AK44" s="244" t="str">
        <f>IF(AJ44*14=0,"",AJ44*14)</f>
        <v/>
      </c>
      <c r="AL44" s="256"/>
      <c r="AM44" s="257"/>
      <c r="AN44" s="441"/>
      <c r="AO44" s="244" t="str">
        <f>IF(AN44*14=0,"",AN44*14)</f>
        <v/>
      </c>
      <c r="AP44" s="255"/>
      <c r="AQ44" s="244" t="str">
        <f>IF(AP44*14=0,"",AP44*14)</f>
        <v/>
      </c>
      <c r="AR44" s="256"/>
      <c r="AS44" s="257"/>
      <c r="AT44" s="441">
        <v>1</v>
      </c>
      <c r="AU44" s="244">
        <f t="shared" si="126"/>
        <v>14</v>
      </c>
      <c r="AV44" s="255">
        <v>1</v>
      </c>
      <c r="AW44" s="244">
        <f>IF(AV44*14=0,"",AV44*14)</f>
        <v>14</v>
      </c>
      <c r="AX44" s="256"/>
      <c r="AY44" s="257" t="s">
        <v>117</v>
      </c>
      <c r="AZ44" s="100">
        <f t="shared" si="127"/>
        <v>1</v>
      </c>
      <c r="BA44" s="244">
        <f t="shared" si="130"/>
        <v>14</v>
      </c>
      <c r="BB44" s="308">
        <f t="shared" si="128"/>
        <v>1</v>
      </c>
      <c r="BC44" s="244">
        <f t="shared" si="129"/>
        <v>14</v>
      </c>
      <c r="BD44" s="256" t="s">
        <v>17</v>
      </c>
      <c r="BE44" s="258">
        <f t="shared" si="131"/>
        <v>2</v>
      </c>
      <c r="BF44" s="185" t="s">
        <v>265</v>
      </c>
      <c r="BG44" s="186" t="s">
        <v>429</v>
      </c>
    </row>
    <row r="45" spans="1:59" s="33" customFormat="1" ht="15.75" customHeight="1">
      <c r="A45" s="448" t="s">
        <v>512</v>
      </c>
      <c r="B45" s="402" t="s">
        <v>44</v>
      </c>
      <c r="C45" s="405" t="s">
        <v>514</v>
      </c>
      <c r="D45" s="260"/>
      <c r="E45" s="244"/>
      <c r="F45" s="260"/>
      <c r="G45" s="244"/>
      <c r="H45" s="256"/>
      <c r="I45" s="261"/>
      <c r="J45" s="441"/>
      <c r="K45" s="244"/>
      <c r="L45" s="260"/>
      <c r="M45" s="244"/>
      <c r="N45" s="256"/>
      <c r="O45" s="262"/>
      <c r="P45" s="260"/>
      <c r="Q45" s="244"/>
      <c r="R45" s="260"/>
      <c r="S45" s="244"/>
      <c r="T45" s="256"/>
      <c r="U45" s="261"/>
      <c r="V45" s="441"/>
      <c r="W45" s="244"/>
      <c r="X45" s="260"/>
      <c r="Y45" s="244"/>
      <c r="Z45" s="256"/>
      <c r="AA45" s="262"/>
      <c r="AB45" s="260"/>
      <c r="AC45" s="244"/>
      <c r="AD45" s="260"/>
      <c r="AE45" s="244"/>
      <c r="AF45" s="256"/>
      <c r="AG45" s="261"/>
      <c r="AH45" s="441"/>
      <c r="AI45" s="244"/>
      <c r="AJ45" s="260"/>
      <c r="AK45" s="244"/>
      <c r="AL45" s="256"/>
      <c r="AM45" s="262"/>
      <c r="AN45" s="441"/>
      <c r="AO45" s="244"/>
      <c r="AP45" s="255"/>
      <c r="AQ45" s="244"/>
      <c r="AR45" s="256"/>
      <c r="AS45" s="257"/>
      <c r="AT45" s="441"/>
      <c r="AU45" s="244" t="str">
        <f t="shared" si="126"/>
        <v/>
      </c>
      <c r="AV45" s="255">
        <v>16</v>
      </c>
      <c r="AW45" s="244">
        <f>IF(AV45*15=0,"",AV45*15)</f>
        <v>240</v>
      </c>
      <c r="AX45" s="256"/>
      <c r="AY45" s="257" t="s">
        <v>164</v>
      </c>
      <c r="AZ45" s="100" t="str">
        <f t="shared" ref="AZ45" si="132">IF(D45+J45+P45+V45+AB45+AH45+AN45+AT45=0,"",D45+J45+P45+V45+AB45+AH45+AN45+AT45)</f>
        <v/>
      </c>
      <c r="BA45" s="244" t="str">
        <f t="shared" ref="BA45" si="133">IF((D45+J45+P45+V45+AB45+AH45+AN45+AT45)*14=0,"",(D45+J45+P45+V45+AB45+AH45+AN45+AT45)*14)</f>
        <v/>
      </c>
      <c r="BB45" s="308">
        <f t="shared" ref="BB45" si="134">IF(F45+L45+R45+X45+AD45+AJ45+AP45+AV45=0,"",F45+L45+R45+X45+AD45+AJ45+AP45+AV45)</f>
        <v>16</v>
      </c>
      <c r="BC45" s="244">
        <f>IF((L45+F45+R45+X45+AD45+AJ45+AP45+AV45)*15=0,"",(L45+F45+R45+X45+AD45+AJ45+AP45+AV45)*15)</f>
        <v>240</v>
      </c>
      <c r="BD45" s="256" t="s">
        <v>17</v>
      </c>
      <c r="BE45" s="258">
        <f t="shared" ref="BE45" si="135">IF(D45+F45+L45+J45+P45+R45+V45+X45+AB45+AD45+AH45+AJ45+AN45+AP45+AT45+AV45=0,"",D45+F45+L45+J45+P45+R45+V45+X45+AB45+AD45+AH45+AJ45+AN45+AP45+AT45+AV45)</f>
        <v>16</v>
      </c>
      <c r="BF45" s="185" t="s">
        <v>265</v>
      </c>
      <c r="BG45" s="186" t="s">
        <v>486</v>
      </c>
    </row>
    <row r="46" spans="1:59" s="33" customFormat="1" ht="15.75" customHeight="1" thickBot="1">
      <c r="A46" s="455" t="s">
        <v>398</v>
      </c>
      <c r="B46" s="402" t="s">
        <v>31</v>
      </c>
      <c r="C46" s="456" t="s">
        <v>252</v>
      </c>
      <c r="D46" s="243"/>
      <c r="E46" s="244" t="str">
        <f>IF(D46*14=0,"",D46*14)</f>
        <v/>
      </c>
      <c r="F46" s="243"/>
      <c r="G46" s="244" t="str">
        <f>IF(F46*14=0,"",F46*14)</f>
        <v/>
      </c>
      <c r="H46" s="256"/>
      <c r="I46" s="245"/>
      <c r="J46" s="388"/>
      <c r="K46" s="244" t="str">
        <f>IF(J46*14=0,"",J46*14)</f>
        <v/>
      </c>
      <c r="L46" s="247"/>
      <c r="M46" s="244" t="str">
        <f>IF(L46*14=0,"",L46*14)</f>
        <v/>
      </c>
      <c r="N46" s="256"/>
      <c r="O46" s="248"/>
      <c r="P46" s="247"/>
      <c r="Q46" s="244" t="str">
        <f>IF(P46*14=0,"",P46*14)</f>
        <v/>
      </c>
      <c r="R46" s="247"/>
      <c r="S46" s="244" t="str">
        <f>IF(R46*14=0,"",R46*14)</f>
        <v/>
      </c>
      <c r="T46" s="256"/>
      <c r="U46" s="249"/>
      <c r="V46" s="388"/>
      <c r="W46" s="244" t="str">
        <f>IF(V46*14=0,"",V46*14)</f>
        <v/>
      </c>
      <c r="X46" s="247"/>
      <c r="Y46" s="244" t="str">
        <f>IF(X46*14=0,"",X46*14)</f>
        <v/>
      </c>
      <c r="Z46" s="256"/>
      <c r="AA46" s="248"/>
      <c r="AB46" s="247"/>
      <c r="AC46" s="244" t="str">
        <f>IF(AB46*14=0,"",AB46*14)</f>
        <v/>
      </c>
      <c r="AD46" s="247"/>
      <c r="AE46" s="244" t="str">
        <f>IF(AD46*14=0,"",AD46*14)</f>
        <v/>
      </c>
      <c r="AF46" s="256"/>
      <c r="AG46" s="249"/>
      <c r="AH46" s="388"/>
      <c r="AI46" s="244" t="str">
        <f>IF(AH46*14=0,"",AH46*14)</f>
        <v/>
      </c>
      <c r="AJ46" s="247"/>
      <c r="AK46" s="244" t="str">
        <f>IF(AJ46*14=0,"",AJ46*14)</f>
        <v/>
      </c>
      <c r="AL46" s="256"/>
      <c r="AM46" s="248"/>
      <c r="AN46" s="388"/>
      <c r="AO46" s="244" t="str">
        <f>IF(AN46*14=0,"",AN46*14)</f>
        <v/>
      </c>
      <c r="AP46" s="263"/>
      <c r="AQ46" s="244" t="str">
        <f>IF(AP46*14=0,"",AP46*14)</f>
        <v/>
      </c>
      <c r="AR46" s="256"/>
      <c r="AS46" s="264"/>
      <c r="AT46" s="247"/>
      <c r="AU46" s="244" t="str">
        <f t="shared" si="126"/>
        <v/>
      </c>
      <c r="AV46" s="247"/>
      <c r="AW46" s="244" t="str">
        <f>IF(AV46*14=0,"",AV46*14)</f>
        <v/>
      </c>
      <c r="AX46" s="256"/>
      <c r="AY46" s="247" t="s">
        <v>143</v>
      </c>
      <c r="AZ46" s="100" t="str">
        <f t="shared" si="127"/>
        <v/>
      </c>
      <c r="BA46" s="244" t="str">
        <f t="shared" si="130"/>
        <v/>
      </c>
      <c r="BB46" s="308" t="str">
        <f t="shared" si="128"/>
        <v/>
      </c>
      <c r="BC46" s="244" t="str">
        <f t="shared" si="129"/>
        <v/>
      </c>
      <c r="BD46" s="256" t="s">
        <v>17</v>
      </c>
      <c r="BE46" s="258" t="str">
        <f t="shared" si="131"/>
        <v/>
      </c>
      <c r="BF46" s="185" t="s">
        <v>265</v>
      </c>
      <c r="BG46" s="186" t="s">
        <v>324</v>
      </c>
    </row>
    <row r="47" spans="1:59" ht="15.75" customHeight="1" thickBot="1">
      <c r="A47" s="457"/>
      <c r="B47" s="61"/>
      <c r="C47" s="116" t="s">
        <v>18</v>
      </c>
      <c r="D47" s="62">
        <f>SUM(D41:D46)</f>
        <v>0</v>
      </c>
      <c r="E47" s="63" t="str">
        <f>IF(D47*14=0,"",D47*14)</f>
        <v/>
      </c>
      <c r="F47" s="64">
        <f>SUM(F41:F46)</f>
        <v>0</v>
      </c>
      <c r="G47" s="63" t="str">
        <f>IF(F47*14=0,"",F47*14)</f>
        <v/>
      </c>
      <c r="H47" s="65" t="s">
        <v>17</v>
      </c>
      <c r="I47" s="66" t="s">
        <v>17</v>
      </c>
      <c r="J47" s="62">
        <f>SUM(J41:J46)</f>
        <v>0</v>
      </c>
      <c r="K47" s="63" t="str">
        <f>IF(J47*14=0,"",J47*14)</f>
        <v/>
      </c>
      <c r="L47" s="64">
        <f>SUM(L41:L46)</f>
        <v>0</v>
      </c>
      <c r="M47" s="63" t="str">
        <f>IF(L47*14=0,"",L47*14)</f>
        <v/>
      </c>
      <c r="N47" s="65" t="s">
        <v>17</v>
      </c>
      <c r="O47" s="66" t="s">
        <v>17</v>
      </c>
      <c r="P47" s="62">
        <f>SUM(P41:P46)</f>
        <v>0</v>
      </c>
      <c r="Q47" s="63" t="str">
        <f>IF(P47*14=0,"",P47*14)</f>
        <v/>
      </c>
      <c r="R47" s="64">
        <f>SUM(R41:R46)</f>
        <v>0</v>
      </c>
      <c r="S47" s="63" t="str">
        <f>IF(R47*14=0,"",R47*14)</f>
        <v/>
      </c>
      <c r="T47" s="67" t="s">
        <v>17</v>
      </c>
      <c r="U47" s="66" t="s">
        <v>17</v>
      </c>
      <c r="V47" s="62">
        <f>SUM(V41:V46)</f>
        <v>0</v>
      </c>
      <c r="W47" s="63" t="str">
        <f>IF(V47*14=0,"",V47*14)</f>
        <v/>
      </c>
      <c r="X47" s="64">
        <f>SUM(X41:X46)</f>
        <v>0</v>
      </c>
      <c r="Y47" s="63" t="str">
        <f>IF(X47*14=0,"",X47*14)</f>
        <v/>
      </c>
      <c r="Z47" s="65" t="s">
        <v>17</v>
      </c>
      <c r="AA47" s="66" t="s">
        <v>17</v>
      </c>
      <c r="AB47" s="62">
        <f>SUM(AB41:AB46)</f>
        <v>1</v>
      </c>
      <c r="AC47" s="63">
        <f>IF(AB47*14=0,"",AB47*14)</f>
        <v>14</v>
      </c>
      <c r="AD47" s="64">
        <f>SUM(AD41:AD46)</f>
        <v>1</v>
      </c>
      <c r="AE47" s="63">
        <f>IF(AD47*14=0,"",AD47*14)</f>
        <v>14</v>
      </c>
      <c r="AF47" s="65" t="s">
        <v>17</v>
      </c>
      <c r="AG47" s="66" t="s">
        <v>17</v>
      </c>
      <c r="AH47" s="62">
        <f>SUM(AH41:AH46)</f>
        <v>1</v>
      </c>
      <c r="AI47" s="63">
        <f>IF(AH47*14=0,"",AH47*14)</f>
        <v>14</v>
      </c>
      <c r="AJ47" s="64">
        <f>SUM(AJ41:AJ46)</f>
        <v>1</v>
      </c>
      <c r="AK47" s="63">
        <f>IF(AJ47*14=0,"",AJ47*14)</f>
        <v>14</v>
      </c>
      <c r="AL47" s="65" t="s">
        <v>17</v>
      </c>
      <c r="AM47" s="66" t="s">
        <v>17</v>
      </c>
      <c r="AN47" s="62">
        <f>SUM(AN41:AN46)</f>
        <v>1</v>
      </c>
      <c r="AO47" s="63">
        <f>IF(AN47*14=0,"",AN47*14)</f>
        <v>14</v>
      </c>
      <c r="AP47" s="64">
        <f>SUM(AP41:AP46)</f>
        <v>1</v>
      </c>
      <c r="AQ47" s="63">
        <f>IF(AP47*14=0,"",AP47*14)</f>
        <v>14</v>
      </c>
      <c r="AR47" s="67" t="s">
        <v>17</v>
      </c>
      <c r="AS47" s="66" t="s">
        <v>17</v>
      </c>
      <c r="AT47" s="62">
        <f>SUM(AT41:AT46)</f>
        <v>1</v>
      </c>
      <c r="AU47" s="63">
        <f>IF(AT47*14=0,"",AT47*14)</f>
        <v>14</v>
      </c>
      <c r="AV47" s="64">
        <f>SUM(AV41:AV46)</f>
        <v>17</v>
      </c>
      <c r="AW47" s="63">
        <f>IF(AV47*15=0,"",AV47*15)</f>
        <v>255</v>
      </c>
      <c r="AX47" s="65" t="s">
        <v>17</v>
      </c>
      <c r="AY47" s="117" t="s">
        <v>17</v>
      </c>
      <c r="AZ47" s="68">
        <f>IF(D47+J47+P47+V47+AB47+AH47+AN47+AT47=0,"",D47+J47+P47+V47+AB47+AH47+AN47+AT47)</f>
        <v>4</v>
      </c>
      <c r="BA47" s="125">
        <f>IF((P47+V47+AB47+AH47+AN47+AT47)*14=0,"",(P47+V47+AB47+AH47+AN47+AT47)*14)</f>
        <v>56</v>
      </c>
      <c r="BB47" s="200">
        <f>SUM(BB41:BB46)</f>
        <v>20</v>
      </c>
      <c r="BC47" s="200">
        <f>SUM(BC41:BC46)</f>
        <v>296</v>
      </c>
      <c r="BD47" s="65" t="s">
        <v>17</v>
      </c>
      <c r="BE47" s="458" t="s">
        <v>40</v>
      </c>
      <c r="BF47" s="46"/>
      <c r="BG47" s="46"/>
    </row>
    <row r="48" spans="1:59" ht="15.75" customHeight="1" thickBot="1">
      <c r="A48" s="457"/>
      <c r="B48" s="61"/>
      <c r="C48" s="135" t="s">
        <v>42</v>
      </c>
      <c r="D48" s="62">
        <f>D39+D47</f>
        <v>18</v>
      </c>
      <c r="E48" s="63">
        <f>IF(D48*14=0,"",D48*14)</f>
        <v>252</v>
      </c>
      <c r="F48" s="64">
        <f>F39+F47</f>
        <v>15</v>
      </c>
      <c r="G48" s="63">
        <f>IF(F48*14=0,"",F48*14)</f>
        <v>210</v>
      </c>
      <c r="H48" s="65" t="s">
        <v>17</v>
      </c>
      <c r="I48" s="66" t="s">
        <v>17</v>
      </c>
      <c r="J48" s="62">
        <f>J39+J47</f>
        <v>17</v>
      </c>
      <c r="K48" s="63">
        <f>IF(J48*14=0,"",J48*14)</f>
        <v>238</v>
      </c>
      <c r="L48" s="64">
        <f>L39+L47</f>
        <v>19</v>
      </c>
      <c r="M48" s="63">
        <f>IF(L48*14=0,"",L48*14)</f>
        <v>266</v>
      </c>
      <c r="N48" s="65" t="s">
        <v>17</v>
      </c>
      <c r="O48" s="66" t="s">
        <v>17</v>
      </c>
      <c r="P48" s="62">
        <f>P39+P47</f>
        <v>13</v>
      </c>
      <c r="Q48" s="63">
        <f>IF(P48*14=0,"",P48*14)</f>
        <v>182</v>
      </c>
      <c r="R48" s="64">
        <f>R39+R47</f>
        <v>21</v>
      </c>
      <c r="S48" s="63">
        <f>IF(R48*14=0,"",R48*14)</f>
        <v>294</v>
      </c>
      <c r="T48" s="67" t="s">
        <v>17</v>
      </c>
      <c r="U48" s="66" t="s">
        <v>17</v>
      </c>
      <c r="V48" s="62">
        <f>V39+V47</f>
        <v>24</v>
      </c>
      <c r="W48" s="63">
        <f>IF(V48*14=0,"",V48*14)</f>
        <v>336</v>
      </c>
      <c r="X48" s="64">
        <f>X39+X47</f>
        <v>12</v>
      </c>
      <c r="Y48" s="63">
        <f>IF(X48*14=0,"",X48*14)</f>
        <v>168</v>
      </c>
      <c r="Z48" s="65" t="s">
        <v>17</v>
      </c>
      <c r="AA48" s="66" t="s">
        <v>17</v>
      </c>
      <c r="AB48" s="62">
        <f>AB39+AB47</f>
        <v>17</v>
      </c>
      <c r="AC48" s="63">
        <f>IF(AB48*14=0,"",AB48*14)</f>
        <v>238</v>
      </c>
      <c r="AD48" s="64">
        <f>AD39+AD47</f>
        <v>13</v>
      </c>
      <c r="AE48" s="63">
        <f>IF(AD48*14=0,"",AD48*14)</f>
        <v>182</v>
      </c>
      <c r="AF48" s="65" t="s">
        <v>17</v>
      </c>
      <c r="AG48" s="66" t="s">
        <v>17</v>
      </c>
      <c r="AH48" s="62">
        <f>AH39+AH47</f>
        <v>15</v>
      </c>
      <c r="AI48" s="63">
        <f>IF(AH48*14=0,"",AH48*14)</f>
        <v>210</v>
      </c>
      <c r="AJ48" s="64">
        <f>AJ39+AJ47</f>
        <v>17</v>
      </c>
      <c r="AK48" s="63">
        <f>IF(AJ48*14=0,"",AJ48*14)</f>
        <v>238</v>
      </c>
      <c r="AL48" s="65" t="s">
        <v>17</v>
      </c>
      <c r="AM48" s="66" t="s">
        <v>17</v>
      </c>
      <c r="AN48" s="62">
        <f>AN39+AN47</f>
        <v>14</v>
      </c>
      <c r="AO48" s="63">
        <f>IF(AN48*14=0,"",AN48*14)</f>
        <v>196</v>
      </c>
      <c r="AP48" s="64">
        <f>AP39+AP47</f>
        <v>19</v>
      </c>
      <c r="AQ48" s="63">
        <f>IF(AP48*14=0,"",AP48*14)</f>
        <v>266</v>
      </c>
      <c r="AR48" s="67" t="s">
        <v>17</v>
      </c>
      <c r="AS48" s="66" t="s">
        <v>17</v>
      </c>
      <c r="AT48" s="62">
        <f>AT39+AT47</f>
        <v>4</v>
      </c>
      <c r="AU48" s="63">
        <f>IF(AT48*14=0,"",AT48*14)</f>
        <v>56</v>
      </c>
      <c r="AV48" s="64">
        <f>AV39+AV47</f>
        <v>30</v>
      </c>
      <c r="AW48" s="63">
        <f>IF(AV48*15=0,"",AV48*15)</f>
        <v>450</v>
      </c>
      <c r="AX48" s="65" t="s">
        <v>17</v>
      </c>
      <c r="AY48" s="117" t="s">
        <v>17</v>
      </c>
      <c r="AZ48" s="68">
        <f>IF(D48+J48+P48+V48+AB48+AN48+AT48+AH48=0,"",D48+J48+P48+V48+AB48+AN48+AT48+AH48)</f>
        <v>122</v>
      </c>
      <c r="BA48" s="125">
        <f>IF((D48+J48+P48+V48+AB48+AH48+AN48+AT48)*14=0,"",(D48+J48+P48+V48+AB48+AH48+AN48+AT48)*14)</f>
        <v>1708</v>
      </c>
      <c r="BB48" s="126">
        <f>IF(F48+L48+R48+X48+AD48+AP48+AV48+AJ48=0,"",F48+L48+R48+X48+AD48+AP48+AV48+AJ48)</f>
        <v>146</v>
      </c>
      <c r="BC48" s="90">
        <f t="shared" si="129"/>
        <v>2044</v>
      </c>
      <c r="BD48" s="65" t="s">
        <v>17</v>
      </c>
      <c r="BE48" s="458" t="s">
        <v>40</v>
      </c>
      <c r="BF48" s="46"/>
      <c r="BG48" s="46"/>
    </row>
    <row r="49" spans="1:59" s="37" customFormat="1" ht="15.75" customHeight="1">
      <c r="A49" s="454"/>
      <c r="B49" s="134"/>
      <c r="C49" s="70"/>
      <c r="D49" s="812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2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813"/>
      <c r="AQ49" s="813"/>
      <c r="AR49" s="813"/>
      <c r="AS49" s="813"/>
      <c r="AT49" s="813"/>
      <c r="AU49" s="813"/>
      <c r="AV49" s="813"/>
      <c r="AW49" s="813"/>
      <c r="AX49" s="813"/>
      <c r="AY49" s="813"/>
      <c r="AZ49" s="814"/>
      <c r="BA49" s="815"/>
      <c r="BB49" s="815"/>
      <c r="BC49" s="815"/>
      <c r="BD49" s="815"/>
      <c r="BE49" s="831"/>
      <c r="BF49" s="46"/>
      <c r="BG49" s="46"/>
    </row>
    <row r="50" spans="1:59" s="37" customFormat="1" ht="13.7" customHeight="1">
      <c r="A50" s="459"/>
      <c r="B50" s="374" t="s">
        <v>15</v>
      </c>
      <c r="C50" s="375" t="s">
        <v>20</v>
      </c>
      <c r="D50" s="407"/>
      <c r="E50" s="266"/>
      <c r="F50" s="266"/>
      <c r="G50" s="266"/>
      <c r="H50" s="267"/>
      <c r="I50" s="408"/>
      <c r="J50" s="376"/>
      <c r="K50" s="266"/>
      <c r="L50" s="266"/>
      <c r="M50" s="266"/>
      <c r="N50" s="267"/>
      <c r="O50" s="408"/>
      <c r="P50" s="377"/>
      <c r="Q50" s="266"/>
      <c r="R50" s="266"/>
      <c r="S50" s="266"/>
      <c r="T50" s="267"/>
      <c r="U50" s="267"/>
      <c r="V50" s="377"/>
      <c r="W50" s="266"/>
      <c r="X50" s="266"/>
      <c r="Y50" s="266"/>
      <c r="Z50" s="267"/>
      <c r="AA50" s="408"/>
      <c r="AB50" s="376"/>
      <c r="AC50" s="266"/>
      <c r="AD50" s="266"/>
      <c r="AE50" s="266"/>
      <c r="AF50" s="267"/>
      <c r="AG50" s="267"/>
      <c r="AH50" s="267"/>
      <c r="AI50" s="266"/>
      <c r="AJ50" s="266"/>
      <c r="AK50" s="19"/>
      <c r="AL50" s="28"/>
      <c r="AM50" s="442"/>
      <c r="AN50" s="376"/>
      <c r="AO50" s="266"/>
      <c r="AP50" s="266"/>
      <c r="AQ50" s="266"/>
      <c r="AR50" s="267"/>
      <c r="AS50" s="408"/>
      <c r="AT50" s="376"/>
      <c r="AU50" s="266"/>
      <c r="AV50" s="266"/>
      <c r="AW50" s="255"/>
      <c r="AX50" s="268"/>
      <c r="AY50" s="269"/>
      <c r="AZ50" s="71"/>
      <c r="BA50" s="270"/>
      <c r="BB50" s="270"/>
      <c r="BC50" s="270"/>
      <c r="BD50" s="270"/>
      <c r="BE50" s="460"/>
      <c r="BF50" s="46"/>
      <c r="BG50" s="46"/>
    </row>
    <row r="51" spans="1:59" s="37" customFormat="1" ht="13.7" customHeight="1">
      <c r="A51" s="461"/>
      <c r="B51" s="271" t="s">
        <v>15</v>
      </c>
      <c r="C51" s="272" t="s">
        <v>21</v>
      </c>
      <c r="D51" s="273"/>
      <c r="E51" s="266"/>
      <c r="F51" s="266"/>
      <c r="G51" s="266"/>
      <c r="H51" s="267"/>
      <c r="I51" s="274"/>
      <c r="J51" s="376"/>
      <c r="K51" s="266"/>
      <c r="L51" s="266"/>
      <c r="M51" s="266"/>
      <c r="N51" s="267"/>
      <c r="O51" s="274"/>
      <c r="P51" s="377"/>
      <c r="Q51" s="266"/>
      <c r="R51" s="266"/>
      <c r="S51" s="266"/>
      <c r="T51" s="267"/>
      <c r="U51" s="267"/>
      <c r="V51" s="377"/>
      <c r="W51" s="266"/>
      <c r="X51" s="266"/>
      <c r="Y51" s="266"/>
      <c r="Z51" s="267"/>
      <c r="AA51" s="274"/>
      <c r="AB51" s="376"/>
      <c r="AC51" s="266"/>
      <c r="AD51" s="266"/>
      <c r="AE51" s="266"/>
      <c r="AF51" s="267"/>
      <c r="AG51" s="267"/>
      <c r="AH51" s="267"/>
      <c r="AI51" s="266"/>
      <c r="AJ51" s="266"/>
      <c r="AK51" s="19"/>
      <c r="AL51" s="28"/>
      <c r="AM51" s="79"/>
      <c r="AN51" s="376"/>
      <c r="AO51" s="266"/>
      <c r="AP51" s="266"/>
      <c r="AQ51" s="266"/>
      <c r="AR51" s="267"/>
      <c r="AS51" s="274"/>
      <c r="AT51" s="376"/>
      <c r="AU51" s="266"/>
      <c r="AV51" s="266"/>
      <c r="AW51" s="255"/>
      <c r="AX51" s="268"/>
      <c r="AY51" s="269"/>
      <c r="AZ51" s="71"/>
      <c r="BA51" s="270"/>
      <c r="BB51" s="270"/>
      <c r="BC51" s="270"/>
      <c r="BD51" s="270"/>
      <c r="BE51" s="460"/>
      <c r="BF51" s="46"/>
      <c r="BG51" s="46"/>
    </row>
    <row r="52" spans="1:59" s="37" customFormat="1" ht="13.7" customHeight="1">
      <c r="A52" s="461"/>
      <c r="B52" s="271" t="s">
        <v>15</v>
      </c>
      <c r="C52" s="272" t="s">
        <v>30</v>
      </c>
      <c r="D52" s="273"/>
      <c r="E52" s="266"/>
      <c r="F52" s="266"/>
      <c r="G52" s="266"/>
      <c r="H52" s="267"/>
      <c r="I52" s="274"/>
      <c r="J52" s="376"/>
      <c r="K52" s="266"/>
      <c r="L52" s="266"/>
      <c r="M52" s="266"/>
      <c r="N52" s="267"/>
      <c r="O52" s="274"/>
      <c r="P52" s="377"/>
      <c r="Q52" s="266"/>
      <c r="R52" s="266"/>
      <c r="S52" s="266"/>
      <c r="T52" s="267"/>
      <c r="U52" s="267"/>
      <c r="V52" s="377"/>
      <c r="W52" s="266"/>
      <c r="X52" s="266"/>
      <c r="Y52" s="266"/>
      <c r="Z52" s="267"/>
      <c r="AA52" s="274"/>
      <c r="AB52" s="376"/>
      <c r="AC52" s="266"/>
      <c r="AD52" s="266"/>
      <c r="AE52" s="266"/>
      <c r="AF52" s="267"/>
      <c r="AG52" s="267"/>
      <c r="AH52" s="267"/>
      <c r="AI52" s="266"/>
      <c r="AJ52" s="266"/>
      <c r="AK52" s="19"/>
      <c r="AL52" s="28"/>
      <c r="AM52" s="79"/>
      <c r="AN52" s="376"/>
      <c r="AO52" s="266"/>
      <c r="AP52" s="266"/>
      <c r="AQ52" s="266"/>
      <c r="AR52" s="267"/>
      <c r="AS52" s="274"/>
      <c r="AT52" s="376"/>
      <c r="AU52" s="266"/>
      <c r="AV52" s="266"/>
      <c r="AW52" s="255"/>
      <c r="AX52" s="268"/>
      <c r="AY52" s="269"/>
      <c r="AZ52" s="71"/>
      <c r="BA52" s="270"/>
      <c r="BB52" s="270"/>
      <c r="BC52" s="270"/>
      <c r="BD52" s="270"/>
      <c r="BE52" s="460"/>
      <c r="BF52" s="46"/>
      <c r="BG52" s="46"/>
    </row>
    <row r="53" spans="1:59" s="37" customFormat="1" ht="15.75" customHeight="1">
      <c r="A53" s="832"/>
      <c r="B53" s="818"/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  <c r="U53" s="818"/>
      <c r="V53" s="818"/>
      <c r="W53" s="818"/>
      <c r="X53" s="818"/>
      <c r="Y53" s="818"/>
      <c r="Z53" s="818"/>
      <c r="AA53" s="818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380"/>
      <c r="AX53" s="380"/>
      <c r="AY53" s="380"/>
      <c r="AZ53" s="410"/>
      <c r="BA53" s="411"/>
      <c r="BB53" s="411"/>
      <c r="BC53" s="411"/>
      <c r="BD53" s="411"/>
      <c r="BE53" s="462"/>
      <c r="BF53" s="46"/>
      <c r="BG53" s="46"/>
    </row>
    <row r="54" spans="1:59" s="37" customFormat="1" ht="15.75" customHeight="1">
      <c r="A54" s="833" t="s">
        <v>22</v>
      </c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3"/>
      <c r="AQ54" s="413"/>
      <c r="AR54" s="413"/>
      <c r="AS54" s="413"/>
      <c r="AT54" s="413"/>
      <c r="AU54" s="413"/>
      <c r="AV54" s="413"/>
      <c r="AW54" s="413"/>
      <c r="AX54" s="413"/>
      <c r="AY54" s="413"/>
      <c r="AZ54" s="410"/>
      <c r="BA54" s="411"/>
      <c r="BB54" s="411"/>
      <c r="BC54" s="411"/>
      <c r="BD54" s="411"/>
      <c r="BE54" s="462"/>
      <c r="BF54" s="46"/>
      <c r="BG54" s="46"/>
    </row>
    <row r="55" spans="1:59" s="37" customFormat="1" ht="15.75" customHeight="1">
      <c r="A55" s="463"/>
      <c r="B55" s="415"/>
      <c r="C55" s="416" t="s">
        <v>23</v>
      </c>
      <c r="D55" s="276"/>
      <c r="E55" s="277"/>
      <c r="F55" s="277"/>
      <c r="G55" s="277"/>
      <c r="H55" s="250"/>
      <c r="I55" s="278" t="str">
        <f>IF(COUNTIF(I11:I52,"A")=0,"",COUNTIF(I11:I52,"A"))</f>
        <v/>
      </c>
      <c r="J55" s="276"/>
      <c r="K55" s="277"/>
      <c r="L55" s="277"/>
      <c r="M55" s="277"/>
      <c r="N55" s="250"/>
      <c r="O55" s="278" t="str">
        <f>IF(COUNTIF(O11:O52,"A")=0,"",COUNTIF(O11:O52,"A"))</f>
        <v/>
      </c>
      <c r="P55" s="276"/>
      <c r="Q55" s="277"/>
      <c r="R55" s="277"/>
      <c r="S55" s="277"/>
      <c r="T55" s="250"/>
      <c r="U55" s="278" t="str">
        <f>IF(COUNTIF(U11:U52,"A")=0,"",COUNTIF(U11:U52,"A"))</f>
        <v/>
      </c>
      <c r="V55" s="276"/>
      <c r="W55" s="277"/>
      <c r="X55" s="277"/>
      <c r="Y55" s="277"/>
      <c r="Z55" s="250"/>
      <c r="AA55" s="278" t="str">
        <f>IF(COUNTIF(AA11:AA52,"A")=0,"",COUNTIF(AA11:AA52,"A"))</f>
        <v/>
      </c>
      <c r="AB55" s="276"/>
      <c r="AC55" s="277"/>
      <c r="AD55" s="277"/>
      <c r="AE55" s="277"/>
      <c r="AF55" s="250"/>
      <c r="AG55" s="278" t="str">
        <f>IF(COUNTIF(AG11:AG52,"A")=0,"",COUNTIF(AG11:AG52,"A"))</f>
        <v/>
      </c>
      <c r="AH55" s="276"/>
      <c r="AI55" s="277"/>
      <c r="AJ55" s="277"/>
      <c r="AK55" s="277"/>
      <c r="AL55" s="250"/>
      <c r="AM55" s="278" t="str">
        <f>IF(COUNTIF(AM11:AM52,"A")=0,"",COUNTIF(AM11:AM52,"A"))</f>
        <v/>
      </c>
      <c r="AN55" s="276"/>
      <c r="AO55" s="277"/>
      <c r="AP55" s="277"/>
      <c r="AQ55" s="277"/>
      <c r="AR55" s="250"/>
      <c r="AS55" s="278" t="str">
        <f>IF(COUNTIF(AS11:AS52,"A")=0,"",COUNTIF(AS11:AS52,"A"))</f>
        <v/>
      </c>
      <c r="AT55" s="276"/>
      <c r="AU55" s="277"/>
      <c r="AV55" s="277"/>
      <c r="AW55" s="277"/>
      <c r="AX55" s="250"/>
      <c r="AY55" s="278" t="str">
        <f>IF(COUNTIF(AY11:AY52,"A")=0,"",COUNTIF(AY11:AY52,"A"))</f>
        <v/>
      </c>
      <c r="AZ55" s="417"/>
      <c r="BA55" s="277"/>
      <c r="BB55" s="277"/>
      <c r="BC55" s="277"/>
      <c r="BD55" s="250"/>
      <c r="BE55" s="279" t="str">
        <f t="shared" ref="BE55:BE67" si="136">IF(SUM(I55:AY55)=0,"",SUM(I55:AY55))</f>
        <v/>
      </c>
      <c r="BF55" s="46"/>
      <c r="BG55" s="46"/>
    </row>
    <row r="56" spans="1:59" s="37" customFormat="1" ht="15.75" customHeight="1">
      <c r="A56" s="463"/>
      <c r="B56" s="415"/>
      <c r="C56" s="416" t="s">
        <v>24</v>
      </c>
      <c r="D56" s="276"/>
      <c r="E56" s="277"/>
      <c r="F56" s="277"/>
      <c r="G56" s="277"/>
      <c r="H56" s="250"/>
      <c r="I56" s="278" t="str">
        <f>IF(COUNTIF(I11:I52,"B")=0,"",COUNTIF(I11:I52,"B"))</f>
        <v/>
      </c>
      <c r="J56" s="276"/>
      <c r="K56" s="277"/>
      <c r="L56" s="277"/>
      <c r="M56" s="277"/>
      <c r="N56" s="250"/>
      <c r="O56" s="278" t="str">
        <f>IF(COUNTIF(O11:O52,"B")=0,"",COUNTIF(O11:O52,"B"))</f>
        <v/>
      </c>
      <c r="P56" s="276"/>
      <c r="Q56" s="277"/>
      <c r="R56" s="277"/>
      <c r="S56" s="277"/>
      <c r="T56" s="250"/>
      <c r="U56" s="278" t="str">
        <f>IF(COUNTIF(U11:U52,"B")=0,"",COUNTIF(U11:U52,"B"))</f>
        <v/>
      </c>
      <c r="V56" s="276"/>
      <c r="W56" s="277"/>
      <c r="X56" s="277"/>
      <c r="Y56" s="277"/>
      <c r="Z56" s="250"/>
      <c r="AA56" s="278" t="str">
        <f>IF(COUNTIF(AA11:AA52,"B")=0,"",COUNTIF(AA11:AA52,"B"))</f>
        <v/>
      </c>
      <c r="AB56" s="276"/>
      <c r="AC56" s="277"/>
      <c r="AD56" s="277"/>
      <c r="AE56" s="277"/>
      <c r="AF56" s="250"/>
      <c r="AG56" s="278" t="str">
        <f>IF(COUNTIF(AG11:AG52,"B")=0,"",COUNTIF(AG11:AG52,"B"))</f>
        <v/>
      </c>
      <c r="AH56" s="276"/>
      <c r="AI56" s="277"/>
      <c r="AJ56" s="277"/>
      <c r="AK56" s="277"/>
      <c r="AL56" s="250"/>
      <c r="AM56" s="278" t="str">
        <f>IF(COUNTIF(AM11:AM52,"B")=0,"",COUNTIF(AM11:AM52,"B"))</f>
        <v/>
      </c>
      <c r="AN56" s="276"/>
      <c r="AO56" s="277"/>
      <c r="AP56" s="277"/>
      <c r="AQ56" s="277"/>
      <c r="AR56" s="250"/>
      <c r="AS56" s="278" t="str">
        <f>IF(COUNTIF(AS11:AS52,"B")=0,"",COUNTIF(AS11:AS52,"B"))</f>
        <v/>
      </c>
      <c r="AT56" s="276"/>
      <c r="AU56" s="277"/>
      <c r="AV56" s="277"/>
      <c r="AW56" s="277"/>
      <c r="AX56" s="250"/>
      <c r="AY56" s="278" t="str">
        <f>IF(COUNTIF(AY11:AY52,"B")=0,"",COUNTIF(AY11:AY52,"B"))</f>
        <v/>
      </c>
      <c r="AZ56" s="417"/>
      <c r="BA56" s="277"/>
      <c r="BB56" s="277"/>
      <c r="BC56" s="277"/>
      <c r="BD56" s="250"/>
      <c r="BE56" s="279" t="str">
        <f t="shared" si="136"/>
        <v/>
      </c>
      <c r="BF56" s="46"/>
      <c r="BG56" s="46"/>
    </row>
    <row r="57" spans="1:59" s="37" customFormat="1" ht="15.75" customHeight="1">
      <c r="A57" s="463"/>
      <c r="B57" s="415"/>
      <c r="C57" s="416" t="s">
        <v>57</v>
      </c>
      <c r="D57" s="276"/>
      <c r="E57" s="277"/>
      <c r="F57" s="277"/>
      <c r="G57" s="277"/>
      <c r="H57" s="250"/>
      <c r="I57" s="278" t="str">
        <f>IF(COUNTIF(I11:I52,"ÉÉ")=0,"",COUNTIF(I11:I52,"ÉÉ"))</f>
        <v/>
      </c>
      <c r="J57" s="276"/>
      <c r="K57" s="277"/>
      <c r="L57" s="277"/>
      <c r="M57" s="277"/>
      <c r="N57" s="250"/>
      <c r="O57" s="278" t="str">
        <f>IF(COUNTIF(O11:O52,"ÉÉ")=0,"",COUNTIF(O11:O52,"ÉÉ"))</f>
        <v/>
      </c>
      <c r="P57" s="276"/>
      <c r="Q57" s="277"/>
      <c r="R57" s="277"/>
      <c r="S57" s="277"/>
      <c r="T57" s="250"/>
      <c r="U57" s="278" t="str">
        <f>IF(COUNTIF(U11:U52,"ÉÉ")=0,"",COUNTIF(U11:U52,"ÉÉ"))</f>
        <v/>
      </c>
      <c r="V57" s="276"/>
      <c r="W57" s="277"/>
      <c r="X57" s="277"/>
      <c r="Y57" s="277"/>
      <c r="Z57" s="250"/>
      <c r="AA57" s="278">
        <f>IF(COUNTIF(AA11:AA52,"ÉÉ")=0,"",COUNTIF(AA11:AA52,"ÉÉ"))</f>
        <v>2</v>
      </c>
      <c r="AB57" s="276"/>
      <c r="AC57" s="277"/>
      <c r="AD57" s="277"/>
      <c r="AE57" s="277"/>
      <c r="AF57" s="250"/>
      <c r="AG57" s="278">
        <f>IF(COUNTIF(AG11:AG52,"ÉÉ")=0,"",COUNTIF(AG11:AG52,"ÉÉ"))</f>
        <v>5</v>
      </c>
      <c r="AH57" s="276"/>
      <c r="AI57" s="277"/>
      <c r="AJ57" s="277"/>
      <c r="AK57" s="277"/>
      <c r="AL57" s="250"/>
      <c r="AM57" s="278">
        <f>IF(COUNTIF(AM11:AM52,"ÉÉ")=0,"",COUNTIF(AM11:AM52,"ÉÉ"))</f>
        <v>3</v>
      </c>
      <c r="AN57" s="276"/>
      <c r="AO57" s="277"/>
      <c r="AP57" s="277"/>
      <c r="AQ57" s="277"/>
      <c r="AR57" s="250"/>
      <c r="AS57" s="278">
        <f>IF(COUNTIF(AS11:AS52,"ÉÉ")=0,"",COUNTIF(AS11:AS52,"ÉÉ"))</f>
        <v>2</v>
      </c>
      <c r="AT57" s="276"/>
      <c r="AU57" s="277"/>
      <c r="AV57" s="277"/>
      <c r="AW57" s="277"/>
      <c r="AX57" s="250"/>
      <c r="AY57" s="278">
        <f>IF(COUNTIF(AY11:AY52,"ÉÉ")=0,"",COUNTIF(AY11:AY52,"ÉÉ"))</f>
        <v>2</v>
      </c>
      <c r="AZ57" s="417"/>
      <c r="BA57" s="277"/>
      <c r="BB57" s="277"/>
      <c r="BC57" s="277"/>
      <c r="BD57" s="250"/>
      <c r="BE57" s="279">
        <f t="shared" si="136"/>
        <v>14</v>
      </c>
      <c r="BF57" s="46"/>
      <c r="BG57" s="46"/>
    </row>
    <row r="58" spans="1:59" s="37" customFormat="1" ht="15.75" customHeight="1">
      <c r="A58" s="463"/>
      <c r="B58" s="415"/>
      <c r="C58" s="416" t="s">
        <v>58</v>
      </c>
      <c r="D58" s="280"/>
      <c r="E58" s="281"/>
      <c r="F58" s="281"/>
      <c r="G58" s="281"/>
      <c r="H58" s="282"/>
      <c r="I58" s="278" t="str">
        <f>IF(COUNTIF(I11:I52,"ÉÉ(Z)")=0,"",COUNTIF(I11:I52,"ÉÉ(Z)"))</f>
        <v/>
      </c>
      <c r="J58" s="280"/>
      <c r="K58" s="281"/>
      <c r="L58" s="281"/>
      <c r="M58" s="281"/>
      <c r="N58" s="282"/>
      <c r="O58" s="278" t="str">
        <f>IF(COUNTIF(O11:O52,"ÉÉ(Z)")=0,"",COUNTIF(O11:O52,"ÉÉ(Z)"))</f>
        <v/>
      </c>
      <c r="P58" s="280"/>
      <c r="Q58" s="281"/>
      <c r="R58" s="281"/>
      <c r="S58" s="281"/>
      <c r="T58" s="282"/>
      <c r="U58" s="278" t="str">
        <f>IF(COUNTIF(U11:U52,"ÉÉ(Z)")=0,"",COUNTIF(U11:U52,"ÉÉ(Z)"))</f>
        <v/>
      </c>
      <c r="V58" s="280"/>
      <c r="W58" s="281"/>
      <c r="X58" s="281"/>
      <c r="Y58" s="281"/>
      <c r="Z58" s="282"/>
      <c r="AA58" s="278" t="str">
        <f>IF(COUNTIF(AA11:AA52,"ÉÉ(Z)")=0,"",COUNTIF(AA11:AA52,"ÉÉ(Z)"))</f>
        <v/>
      </c>
      <c r="AB58" s="280"/>
      <c r="AC58" s="281"/>
      <c r="AD58" s="281"/>
      <c r="AE58" s="281"/>
      <c r="AF58" s="282"/>
      <c r="AG58" s="278" t="str">
        <f>IF(COUNTIF(AG11:AG52,"ÉÉ(Z)")=0,"",COUNTIF(AG11:AG52,"ÉÉ(Z)"))</f>
        <v/>
      </c>
      <c r="AH58" s="280"/>
      <c r="AI58" s="281"/>
      <c r="AJ58" s="281"/>
      <c r="AK58" s="281"/>
      <c r="AL58" s="282"/>
      <c r="AM58" s="278" t="str">
        <f>IF(COUNTIF(AM11:AM52,"ÉÉ(Z)")=0,"",COUNTIF(AM11:AM52,"ÉÉ(Z)"))</f>
        <v/>
      </c>
      <c r="AN58" s="280"/>
      <c r="AO58" s="281"/>
      <c r="AP58" s="281"/>
      <c r="AQ58" s="281"/>
      <c r="AR58" s="282"/>
      <c r="AS58" s="278" t="str">
        <f>IF(COUNTIF(AS11:AS52,"ÉÉ(Z)")=0,"",COUNTIF(AS11:AS52,"ÉÉ(Z)"))</f>
        <v/>
      </c>
      <c r="AT58" s="280"/>
      <c r="AU58" s="281"/>
      <c r="AV58" s="281"/>
      <c r="AW58" s="281"/>
      <c r="AX58" s="282"/>
      <c r="AY58" s="278" t="str">
        <f>IF(COUNTIF(AY11:AY52,"ÉÉ(Z)")=0,"",COUNTIF(AY11:AY52,"ÉÉ(Z)"))</f>
        <v/>
      </c>
      <c r="AZ58" s="418"/>
      <c r="BA58" s="281"/>
      <c r="BB58" s="281"/>
      <c r="BC58" s="281"/>
      <c r="BD58" s="282"/>
      <c r="BE58" s="279" t="str">
        <f t="shared" si="136"/>
        <v/>
      </c>
      <c r="BF58" s="187"/>
      <c r="BG58" s="187"/>
    </row>
    <row r="59" spans="1:59" s="37" customFormat="1" ht="15.75" customHeight="1">
      <c r="A59" s="463"/>
      <c r="B59" s="415"/>
      <c r="C59" s="416" t="s">
        <v>59</v>
      </c>
      <c r="D59" s="276"/>
      <c r="E59" s="277"/>
      <c r="F59" s="277"/>
      <c r="G59" s="277"/>
      <c r="H59" s="250"/>
      <c r="I59" s="278" t="str">
        <f>IF(COUNTIF(I11:I52,"GYJ")=0,"",COUNTIF(I11:I52,"GYJ"))</f>
        <v/>
      </c>
      <c r="J59" s="276"/>
      <c r="K59" s="277"/>
      <c r="L59" s="277"/>
      <c r="M59" s="277"/>
      <c r="N59" s="250"/>
      <c r="O59" s="278" t="str">
        <f>IF(COUNTIF(O11:O52,"GYJ")=0,"",COUNTIF(O11:O52,"GYJ"))</f>
        <v/>
      </c>
      <c r="P59" s="276"/>
      <c r="Q59" s="277"/>
      <c r="R59" s="277"/>
      <c r="S59" s="277"/>
      <c r="T59" s="250"/>
      <c r="U59" s="278" t="str">
        <f>IF(COUNTIF(U11:U52,"GYJ")=0,"",COUNTIF(U11:U52,"GYJ"))</f>
        <v/>
      </c>
      <c r="V59" s="276"/>
      <c r="W59" s="277"/>
      <c r="X59" s="277"/>
      <c r="Y59" s="277"/>
      <c r="Z59" s="250"/>
      <c r="AA59" s="278">
        <f>IF(COUNTIF(AA11:AA52,"GYJ")=0,"",COUNTIF(AA11:AA52,"GYJ"))</f>
        <v>2</v>
      </c>
      <c r="AB59" s="276"/>
      <c r="AC59" s="277"/>
      <c r="AD59" s="277"/>
      <c r="AE59" s="277"/>
      <c r="AF59" s="250"/>
      <c r="AG59" s="278" t="str">
        <f>IF(COUNTIF(AG11:AG52,"GYJ")=0,"",COUNTIF(AG11:AG52,"GYJ"))</f>
        <v/>
      </c>
      <c r="AH59" s="276"/>
      <c r="AI59" s="277"/>
      <c r="AJ59" s="277"/>
      <c r="AK59" s="277"/>
      <c r="AL59" s="250"/>
      <c r="AM59" s="278">
        <f>IF(COUNTIF(AM11:AM52,"GYJ")=0,"",COUNTIF(AM11:AM52,"GYJ"))</f>
        <v>1</v>
      </c>
      <c r="AN59" s="276"/>
      <c r="AO59" s="277"/>
      <c r="AP59" s="277"/>
      <c r="AQ59" s="277"/>
      <c r="AR59" s="250"/>
      <c r="AS59" s="278">
        <f>IF(COUNTIF(AS11:AS52,"GYJ")=0,"",COUNTIF(AS11:AS52,"GYJ"))</f>
        <v>2</v>
      </c>
      <c r="AT59" s="276"/>
      <c r="AU59" s="277"/>
      <c r="AV59" s="277"/>
      <c r="AW59" s="277"/>
      <c r="AX59" s="250"/>
      <c r="AY59" s="278">
        <f>IF(COUNTIF(AY11:AY52,"GYJ")=0,"",COUNTIF(AY11:AY52,"GYJ"))</f>
        <v>2</v>
      </c>
      <c r="AZ59" s="417"/>
      <c r="BA59" s="277"/>
      <c r="BB59" s="277"/>
      <c r="BC59" s="277"/>
      <c r="BD59" s="250"/>
      <c r="BE59" s="279">
        <f t="shared" si="136"/>
        <v>7</v>
      </c>
      <c r="BF59" s="187"/>
      <c r="BG59" s="187"/>
    </row>
    <row r="60" spans="1:59" s="37" customFormat="1" ht="15.75" customHeight="1">
      <c r="A60" s="463"/>
      <c r="B60" s="419"/>
      <c r="C60" s="416" t="s">
        <v>60</v>
      </c>
      <c r="D60" s="276"/>
      <c r="E60" s="277"/>
      <c r="F60" s="277"/>
      <c r="G60" s="277"/>
      <c r="H60" s="250"/>
      <c r="I60" s="278" t="str">
        <f>IF(COUNTIF(I11:I52,"GYJ(Z)")=0,"",COUNTIF(I11:I52,"GYJ(Z)"))</f>
        <v/>
      </c>
      <c r="J60" s="276"/>
      <c r="K60" s="277"/>
      <c r="L60" s="277"/>
      <c r="M60" s="277"/>
      <c r="N60" s="250"/>
      <c r="O60" s="278" t="str">
        <f>IF(COUNTIF(O11:O52,"GYJ(Z)")=0,"",COUNTIF(O11:O52,"GYJ(Z)"))</f>
        <v/>
      </c>
      <c r="P60" s="276"/>
      <c r="Q60" s="277"/>
      <c r="R60" s="277"/>
      <c r="S60" s="277"/>
      <c r="T60" s="250"/>
      <c r="U60" s="278" t="str">
        <f>IF(COUNTIF(U11:U52,"GYJ(Z)")=0,"",COUNTIF(U11:U52,"GYJ(Z)"))</f>
        <v/>
      </c>
      <c r="V60" s="276"/>
      <c r="W60" s="277"/>
      <c r="X60" s="277"/>
      <c r="Y60" s="277"/>
      <c r="Z60" s="250"/>
      <c r="AA60" s="278" t="str">
        <f>IF(COUNTIF(AA11:AA52,"GYJ(Z)")=0,"",COUNTIF(AA11:AA52,"GYJ(Z)"))</f>
        <v/>
      </c>
      <c r="AB60" s="276"/>
      <c r="AC60" s="277"/>
      <c r="AD60" s="277"/>
      <c r="AE60" s="277"/>
      <c r="AF60" s="250"/>
      <c r="AG60" s="278" t="str">
        <f>IF(COUNTIF(AG11:AG52,"GYJ(Z)")=0,"",COUNTIF(AG11:AG52,"GYJ(Z)"))</f>
        <v/>
      </c>
      <c r="AH60" s="276"/>
      <c r="AI60" s="277"/>
      <c r="AJ60" s="277"/>
      <c r="AK60" s="277"/>
      <c r="AL60" s="250"/>
      <c r="AM60" s="278" t="str">
        <f>IF(COUNTIF(AM11:AM52,"GYJ(Z)")=0,"",COUNTIF(AM11:AM52,"GYJ(Z)"))</f>
        <v/>
      </c>
      <c r="AN60" s="276"/>
      <c r="AO60" s="277"/>
      <c r="AP60" s="277"/>
      <c r="AQ60" s="277"/>
      <c r="AR60" s="250"/>
      <c r="AS60" s="278" t="str">
        <f>IF(COUNTIF(AS11:AS52,"GYJ(Z)")=0,"",COUNTIF(AS11:AS52,"GYJ(Z)"))</f>
        <v/>
      </c>
      <c r="AT60" s="276"/>
      <c r="AU60" s="277"/>
      <c r="AV60" s="277"/>
      <c r="AW60" s="277"/>
      <c r="AX60" s="250"/>
      <c r="AY60" s="278">
        <f>IF(COUNTIF(AY11:AY52,"GYJ(Z)")=0,"",COUNTIF(AY11:AY52,"GYJ(Z)"))</f>
        <v>1</v>
      </c>
      <c r="AZ60" s="417"/>
      <c r="BA60" s="277"/>
      <c r="BB60" s="277"/>
      <c r="BC60" s="277"/>
      <c r="BD60" s="250"/>
      <c r="BE60" s="279">
        <f t="shared" si="136"/>
        <v>1</v>
      </c>
      <c r="BF60" s="187"/>
      <c r="BG60" s="187"/>
    </row>
    <row r="61" spans="1:59" s="37" customFormat="1" ht="15.75" customHeight="1">
      <c r="A61" s="463"/>
      <c r="B61" s="415"/>
      <c r="C61" s="283" t="s">
        <v>32</v>
      </c>
      <c r="D61" s="276"/>
      <c r="E61" s="277"/>
      <c r="F61" s="277"/>
      <c r="G61" s="277"/>
      <c r="H61" s="250"/>
      <c r="I61" s="278" t="str">
        <f>IF(COUNTIF(I11:I52,"K")=0,"",COUNTIF(I11:I52,"K"))</f>
        <v/>
      </c>
      <c r="J61" s="276"/>
      <c r="K61" s="277"/>
      <c r="L61" s="277"/>
      <c r="M61" s="277"/>
      <c r="N61" s="250"/>
      <c r="O61" s="278" t="str">
        <f>IF(COUNTIF(O11:O52,"K")=0,"",COUNTIF(O11:O52,"K"))</f>
        <v/>
      </c>
      <c r="P61" s="276"/>
      <c r="Q61" s="277"/>
      <c r="R61" s="277"/>
      <c r="S61" s="277"/>
      <c r="T61" s="250"/>
      <c r="U61" s="278" t="str">
        <f>IF(COUNTIF(U11:U52,"K")=0,"",COUNTIF(U11:U52,"K"))</f>
        <v/>
      </c>
      <c r="V61" s="276"/>
      <c r="W61" s="277"/>
      <c r="X61" s="277"/>
      <c r="Y61" s="277"/>
      <c r="Z61" s="250"/>
      <c r="AA61" s="278" t="str">
        <f>IF(COUNTIF(AA11:AA52,"K")=0,"",COUNTIF(AA11:AA52,"K"))</f>
        <v/>
      </c>
      <c r="AB61" s="276"/>
      <c r="AC61" s="277"/>
      <c r="AD61" s="277"/>
      <c r="AE61" s="277"/>
      <c r="AF61" s="250"/>
      <c r="AG61" s="278">
        <f>IF(COUNTIF(AG11:AG52,"K")=0,"",COUNTIF(AG11:AG52,"K"))</f>
        <v>2</v>
      </c>
      <c r="AH61" s="276"/>
      <c r="AI61" s="277"/>
      <c r="AJ61" s="277"/>
      <c r="AK61" s="277"/>
      <c r="AL61" s="250"/>
      <c r="AM61" s="278">
        <f>IF(COUNTIF(AM11:AM52,"K")=0,"",COUNTIF(AM11:AM52,"K"))</f>
        <v>2</v>
      </c>
      <c r="AN61" s="276"/>
      <c r="AO61" s="277"/>
      <c r="AP61" s="277"/>
      <c r="AQ61" s="277"/>
      <c r="AR61" s="250"/>
      <c r="AS61" s="278" t="str">
        <f>IF(COUNTIF(AS11:AS52,"K")=0,"",COUNTIF(AS11:AS52,"K"))</f>
        <v/>
      </c>
      <c r="AT61" s="276"/>
      <c r="AU61" s="277"/>
      <c r="AV61" s="277"/>
      <c r="AW61" s="277"/>
      <c r="AX61" s="250"/>
      <c r="AY61" s="278" t="str">
        <f>IF(COUNTIF(AY11:AY52,"K")=0,"",COUNTIF(AY11:AY52,"K"))</f>
        <v/>
      </c>
      <c r="AZ61" s="417"/>
      <c r="BA61" s="277"/>
      <c r="BB61" s="277"/>
      <c r="BC61" s="277"/>
      <c r="BD61" s="250"/>
      <c r="BE61" s="279">
        <f t="shared" si="136"/>
        <v>4</v>
      </c>
      <c r="BF61" s="187"/>
      <c r="BG61" s="187"/>
    </row>
    <row r="62" spans="1:59" s="37" customFormat="1" ht="15.75" customHeight="1">
      <c r="A62" s="463"/>
      <c r="B62" s="415"/>
      <c r="C62" s="283" t="s">
        <v>33</v>
      </c>
      <c r="D62" s="276"/>
      <c r="E62" s="277"/>
      <c r="F62" s="277"/>
      <c r="G62" s="277"/>
      <c r="H62" s="250"/>
      <c r="I62" s="278" t="str">
        <f>IF(COUNTIF(I11:I52,"K(Z)")=0,"",COUNTIF(I11:I52,"K(Z)"))</f>
        <v/>
      </c>
      <c r="J62" s="276"/>
      <c r="K62" s="277"/>
      <c r="L62" s="277"/>
      <c r="M62" s="277"/>
      <c r="N62" s="250"/>
      <c r="O62" s="278" t="str">
        <f>IF(COUNTIF(O11:O52,"K(Z)")=0,"",COUNTIF(O11:O52,"K(Z)"))</f>
        <v/>
      </c>
      <c r="P62" s="276"/>
      <c r="Q62" s="277"/>
      <c r="R62" s="277"/>
      <c r="S62" s="277"/>
      <c r="T62" s="250"/>
      <c r="U62" s="278" t="str">
        <f>IF(COUNTIF(U11:U52,"K(Z)")=0,"",COUNTIF(U11:U52,"K(Z)"))</f>
        <v/>
      </c>
      <c r="V62" s="276"/>
      <c r="W62" s="277"/>
      <c r="X62" s="277"/>
      <c r="Y62" s="277"/>
      <c r="Z62" s="250"/>
      <c r="AA62" s="278" t="str">
        <f>IF(COUNTIF(AA11:AA52,"K(Z)")=0,"",COUNTIF(AA11:AA52,"K(Z)"))</f>
        <v/>
      </c>
      <c r="AB62" s="276"/>
      <c r="AC62" s="277"/>
      <c r="AD62" s="277"/>
      <c r="AE62" s="277"/>
      <c r="AF62" s="250"/>
      <c r="AG62" s="278" t="str">
        <f>IF(COUNTIF(AG11:AG52,"K(Z)")=0,"",COUNTIF(AG11:AG52,"K(Z)"))</f>
        <v/>
      </c>
      <c r="AH62" s="276"/>
      <c r="AI62" s="277"/>
      <c r="AJ62" s="277"/>
      <c r="AK62" s="277"/>
      <c r="AL62" s="250"/>
      <c r="AM62" s="278">
        <f>IF(COUNTIF(AM11:AM52,"K(Z)")=0,"",COUNTIF(AM11:AM52,"K(Z)"))</f>
        <v>3</v>
      </c>
      <c r="AN62" s="276"/>
      <c r="AO62" s="277"/>
      <c r="AP62" s="277"/>
      <c r="AQ62" s="277"/>
      <c r="AR62" s="250"/>
      <c r="AS62" s="278">
        <f>IF(COUNTIF(AS11:AS52,"K(Z)")=0,"",COUNTIF(AS11:AS52,"K(Z)"))</f>
        <v>2</v>
      </c>
      <c r="AT62" s="276"/>
      <c r="AU62" s="277"/>
      <c r="AV62" s="277"/>
      <c r="AW62" s="277"/>
      <c r="AX62" s="250"/>
      <c r="AY62" s="278" t="str">
        <f>IF(COUNTIF(AY11:AY52,"K(Z)")=0,"",COUNTIF(AY11:AY52,"K(Z)"))</f>
        <v/>
      </c>
      <c r="AZ62" s="417"/>
      <c r="BA62" s="277"/>
      <c r="BB62" s="277"/>
      <c r="BC62" s="277"/>
      <c r="BD62" s="250"/>
      <c r="BE62" s="279">
        <f t="shared" si="136"/>
        <v>5</v>
      </c>
      <c r="BF62" s="187"/>
      <c r="BG62" s="187"/>
    </row>
    <row r="63" spans="1:59" s="37" customFormat="1" ht="15.75" customHeight="1">
      <c r="A63" s="463"/>
      <c r="B63" s="415"/>
      <c r="C63" s="416" t="s">
        <v>25</v>
      </c>
      <c r="D63" s="276"/>
      <c r="E63" s="277"/>
      <c r="F63" s="277"/>
      <c r="G63" s="277"/>
      <c r="H63" s="250"/>
      <c r="I63" s="278" t="str">
        <f>IF(COUNTIF(I11:I52,"AV")=0,"",COUNTIF(I11:I52,"AV"))</f>
        <v/>
      </c>
      <c r="J63" s="276"/>
      <c r="K63" s="277"/>
      <c r="L63" s="277"/>
      <c r="M63" s="277"/>
      <c r="N63" s="250"/>
      <c r="O63" s="278" t="str">
        <f>IF(COUNTIF(O11:O52,"AV")=0,"",COUNTIF(O11:O52,"AV"))</f>
        <v/>
      </c>
      <c r="P63" s="276"/>
      <c r="Q63" s="277"/>
      <c r="R63" s="277"/>
      <c r="S63" s="277"/>
      <c r="T63" s="250"/>
      <c r="U63" s="278" t="str">
        <f>IF(COUNTIF(U11:U52,"AV")=0,"",COUNTIF(U11:U52,"AV"))</f>
        <v/>
      </c>
      <c r="V63" s="276"/>
      <c r="W63" s="277"/>
      <c r="X63" s="277"/>
      <c r="Y63" s="277"/>
      <c r="Z63" s="250"/>
      <c r="AA63" s="278" t="str">
        <f>IF(COUNTIF(AA11:AA52,"AV")=0,"",COUNTIF(AA11:AA52,"AV"))</f>
        <v/>
      </c>
      <c r="AB63" s="276"/>
      <c r="AC63" s="277"/>
      <c r="AD63" s="277"/>
      <c r="AE63" s="277"/>
      <c r="AF63" s="250"/>
      <c r="AG63" s="278" t="str">
        <f>IF(COUNTIF(AG11:AG52,"AV")=0,"",COUNTIF(AG11:AG52,"AV"))</f>
        <v/>
      </c>
      <c r="AH63" s="276"/>
      <c r="AI63" s="277"/>
      <c r="AJ63" s="277"/>
      <c r="AK63" s="277"/>
      <c r="AL63" s="250"/>
      <c r="AM63" s="278" t="str">
        <f>IF(COUNTIF(AM11:AM52,"AV")=0,"",COUNTIF(AM11:AM52,"AV"))</f>
        <v/>
      </c>
      <c r="AN63" s="276"/>
      <c r="AO63" s="277"/>
      <c r="AP63" s="277"/>
      <c r="AQ63" s="277"/>
      <c r="AR63" s="250"/>
      <c r="AS63" s="278" t="str">
        <f>IF(COUNTIF(AS11:AS52,"AV")=0,"",COUNTIF(AS11:AS52,"AV"))</f>
        <v/>
      </c>
      <c r="AT63" s="276"/>
      <c r="AU63" s="277"/>
      <c r="AV63" s="277"/>
      <c r="AW63" s="277"/>
      <c r="AX63" s="250"/>
      <c r="AY63" s="278" t="str">
        <f>IF(COUNTIF(AY11:AY52,"AV")=0,"",COUNTIF(AY11:AY52,"AV"))</f>
        <v/>
      </c>
      <c r="AZ63" s="417"/>
      <c r="BA63" s="277"/>
      <c r="BB63" s="277"/>
      <c r="BC63" s="277"/>
      <c r="BD63" s="250"/>
      <c r="BE63" s="279" t="str">
        <f t="shared" si="136"/>
        <v/>
      </c>
      <c r="BF63" s="187"/>
      <c r="BG63" s="187"/>
    </row>
    <row r="64" spans="1:59" s="37" customFormat="1" ht="15.75" customHeight="1">
      <c r="A64" s="463"/>
      <c r="B64" s="415"/>
      <c r="C64" s="416" t="s">
        <v>61</v>
      </c>
      <c r="D64" s="276"/>
      <c r="E64" s="277"/>
      <c r="F64" s="277"/>
      <c r="G64" s="277"/>
      <c r="H64" s="250"/>
      <c r="I64" s="278" t="str">
        <f>IF(COUNTIF(I11:I52,"KV")=0,"",COUNTIF(I11:I52,"KV"))</f>
        <v/>
      </c>
      <c r="J64" s="276"/>
      <c r="K64" s="277"/>
      <c r="L64" s="277"/>
      <c r="M64" s="277"/>
      <c r="N64" s="250"/>
      <c r="O64" s="278" t="str">
        <f>IF(COUNTIF(O11:O52,"KV")=0,"",COUNTIF(O11:O52,"KV"))</f>
        <v/>
      </c>
      <c r="P64" s="276"/>
      <c r="Q64" s="277"/>
      <c r="R64" s="277"/>
      <c r="S64" s="277"/>
      <c r="T64" s="250"/>
      <c r="U64" s="278" t="str">
        <f>IF(COUNTIF(U11:U52,"KV")=0,"",COUNTIF(U11:U52,"KV"))</f>
        <v/>
      </c>
      <c r="V64" s="276"/>
      <c r="W64" s="277"/>
      <c r="X64" s="277"/>
      <c r="Y64" s="277"/>
      <c r="Z64" s="250"/>
      <c r="AA64" s="278" t="str">
        <f>IF(COUNTIF(AA11:AA52,"KV")=0,"",COUNTIF(AA11:AA52,"KV"))</f>
        <v/>
      </c>
      <c r="AB64" s="276"/>
      <c r="AC64" s="277"/>
      <c r="AD64" s="277"/>
      <c r="AE64" s="277"/>
      <c r="AF64" s="250"/>
      <c r="AG64" s="278" t="str">
        <f>IF(COUNTIF(AG11:AG52,"KV")=0,"",COUNTIF(AG11:AG52,"KV"))</f>
        <v/>
      </c>
      <c r="AH64" s="276"/>
      <c r="AI64" s="277"/>
      <c r="AJ64" s="277"/>
      <c r="AK64" s="277"/>
      <c r="AL64" s="250"/>
      <c r="AM64" s="278" t="str">
        <f>IF(COUNTIF(AM11:AM52,"KV")=0,"",COUNTIF(AM11:AM52,"KV"))</f>
        <v/>
      </c>
      <c r="AN64" s="276"/>
      <c r="AO64" s="277"/>
      <c r="AP64" s="277"/>
      <c r="AQ64" s="277"/>
      <c r="AR64" s="250"/>
      <c r="AS64" s="278" t="str">
        <f>IF(COUNTIF(AS11:AS52,"KV")=0,"",COUNTIF(AS11:AS52,"KV"))</f>
        <v/>
      </c>
      <c r="AT64" s="276"/>
      <c r="AU64" s="277"/>
      <c r="AV64" s="277"/>
      <c r="AW64" s="277"/>
      <c r="AX64" s="250"/>
      <c r="AY64" s="278" t="str">
        <f>IF(COUNTIF(AY11:AY52,"KV")=0,"",COUNTIF(AY11:AY52,"KV"))</f>
        <v/>
      </c>
      <c r="AZ64" s="417"/>
      <c r="BA64" s="277"/>
      <c r="BB64" s="277"/>
      <c r="BC64" s="277"/>
      <c r="BD64" s="250"/>
      <c r="BE64" s="279" t="str">
        <f t="shared" si="136"/>
        <v/>
      </c>
      <c r="BF64" s="187"/>
      <c r="BG64" s="187"/>
    </row>
    <row r="65" spans="1:59" s="37" customFormat="1" ht="15.75" customHeight="1">
      <c r="A65" s="463"/>
      <c r="B65" s="415"/>
      <c r="C65" s="416" t="s">
        <v>62</v>
      </c>
      <c r="D65" s="284"/>
      <c r="E65" s="365"/>
      <c r="F65" s="365"/>
      <c r="G65" s="365"/>
      <c r="H65" s="308"/>
      <c r="I65" s="278" t="str">
        <f>IF(COUNTIF(I11:I52,"SZG")=0,"",COUNTIF(I11:I52,"SZG"))</f>
        <v/>
      </c>
      <c r="J65" s="284"/>
      <c r="K65" s="365"/>
      <c r="L65" s="365"/>
      <c r="M65" s="365"/>
      <c r="N65" s="308"/>
      <c r="O65" s="278" t="str">
        <f>IF(COUNTIF(O11:O52,"SZG")=0,"",COUNTIF(O11:O52,"SZG"))</f>
        <v/>
      </c>
      <c r="P65" s="284"/>
      <c r="Q65" s="365"/>
      <c r="R65" s="365"/>
      <c r="S65" s="365"/>
      <c r="T65" s="308"/>
      <c r="U65" s="278" t="str">
        <f>IF(COUNTIF(U11:U52,"SZG")=0,"",COUNTIF(U11:U52,"SZG"))</f>
        <v/>
      </c>
      <c r="V65" s="284"/>
      <c r="W65" s="365"/>
      <c r="X65" s="365"/>
      <c r="Y65" s="365"/>
      <c r="Z65" s="308"/>
      <c r="AA65" s="278" t="str">
        <f>IF(COUNTIF(AA11:AA52,"SZG")=0,"",COUNTIF(AA11:AA52,"SZG"))</f>
        <v/>
      </c>
      <c r="AB65" s="284"/>
      <c r="AC65" s="365"/>
      <c r="AD65" s="365"/>
      <c r="AE65" s="365"/>
      <c r="AF65" s="308"/>
      <c r="AG65" s="278" t="str">
        <f>IF(COUNTIF(AG11:AG52,"SZG")=0,"",COUNTIF(AG11:AG52,"SZG"))</f>
        <v/>
      </c>
      <c r="AH65" s="284"/>
      <c r="AI65" s="365"/>
      <c r="AJ65" s="365"/>
      <c r="AK65" s="365"/>
      <c r="AL65" s="308"/>
      <c r="AM65" s="278" t="str">
        <f>IF(COUNTIF(AM11:AM52,"SZG")=0,"",COUNTIF(AM11:AM52,"SZG"))</f>
        <v/>
      </c>
      <c r="AN65" s="284"/>
      <c r="AO65" s="365"/>
      <c r="AP65" s="365"/>
      <c r="AQ65" s="365"/>
      <c r="AR65" s="308"/>
      <c r="AS65" s="278" t="str">
        <f>IF(COUNTIF(AS11:AS52,"SZG")=0,"",COUNTIF(AS11:AS52,"SZG"))</f>
        <v/>
      </c>
      <c r="AT65" s="284"/>
      <c r="AU65" s="365"/>
      <c r="AV65" s="365"/>
      <c r="AW65" s="365"/>
      <c r="AX65" s="308"/>
      <c r="AY65" s="278" t="str">
        <f>IF(COUNTIF(AY11:AY52,"SZG")=0,"",COUNTIF(AY11:AY52,"SZG"))</f>
        <v/>
      </c>
      <c r="AZ65" s="417"/>
      <c r="BA65" s="277"/>
      <c r="BB65" s="277"/>
      <c r="BC65" s="277"/>
      <c r="BD65" s="250"/>
      <c r="BE65" s="279" t="str">
        <f t="shared" si="136"/>
        <v/>
      </c>
      <c r="BF65" s="187"/>
      <c r="BG65" s="187"/>
    </row>
    <row r="66" spans="1:59" s="37" customFormat="1" ht="15.75" customHeight="1">
      <c r="A66" s="463"/>
      <c r="B66" s="415"/>
      <c r="C66" s="416" t="s">
        <v>63</v>
      </c>
      <c r="D66" s="284"/>
      <c r="E66" s="365"/>
      <c r="F66" s="365"/>
      <c r="G66" s="365"/>
      <c r="H66" s="308"/>
      <c r="I66" s="278" t="str">
        <f>IF(COUNTIF(I11:I52,"ZV")=0,"",COUNTIF(I11:I52,"ZV"))</f>
        <v/>
      </c>
      <c r="J66" s="284"/>
      <c r="K66" s="365"/>
      <c r="L66" s="365"/>
      <c r="M66" s="365"/>
      <c r="N66" s="308"/>
      <c r="O66" s="278" t="str">
        <f>IF(COUNTIF(O11:O52,"ZV")=0,"",COUNTIF(O11:O52,"ZV"))</f>
        <v/>
      </c>
      <c r="P66" s="284"/>
      <c r="Q66" s="365"/>
      <c r="R66" s="365"/>
      <c r="S66" s="365"/>
      <c r="T66" s="308"/>
      <c r="U66" s="278" t="str">
        <f>IF(COUNTIF(U11:U52,"ZV")=0,"",COUNTIF(U11:U52,"ZV"))</f>
        <v/>
      </c>
      <c r="V66" s="284"/>
      <c r="W66" s="365"/>
      <c r="X66" s="365"/>
      <c r="Y66" s="365"/>
      <c r="Z66" s="308"/>
      <c r="AA66" s="278" t="str">
        <f>IF(COUNTIF(AA11:AA52,"ZV")=0,"",COUNTIF(AA11:AA52,"ZV"))</f>
        <v/>
      </c>
      <c r="AB66" s="284"/>
      <c r="AC66" s="365"/>
      <c r="AD66" s="365"/>
      <c r="AE66" s="365"/>
      <c r="AF66" s="308"/>
      <c r="AG66" s="278" t="str">
        <f>IF(COUNTIF(AG11:AG52,"ZV")=0,"",COUNTIF(AG11:AG52,"ZV"))</f>
        <v/>
      </c>
      <c r="AH66" s="284"/>
      <c r="AI66" s="365"/>
      <c r="AJ66" s="365"/>
      <c r="AK66" s="365"/>
      <c r="AL66" s="308"/>
      <c r="AM66" s="278" t="str">
        <f>IF(COUNTIF(AM11:AM52,"ZV")=0,"",COUNTIF(AM11:AM52,"ZV"))</f>
        <v/>
      </c>
      <c r="AN66" s="284"/>
      <c r="AO66" s="365"/>
      <c r="AP66" s="365"/>
      <c r="AQ66" s="365"/>
      <c r="AR66" s="308"/>
      <c r="AS66" s="278" t="str">
        <f>IF(COUNTIF(AS11:AS52,"ZV")=0,"",COUNTIF(AS11:AS52,"ZV"))</f>
        <v/>
      </c>
      <c r="AT66" s="284"/>
      <c r="AU66" s="365"/>
      <c r="AV66" s="365"/>
      <c r="AW66" s="365"/>
      <c r="AX66" s="308"/>
      <c r="AY66" s="278" t="str">
        <f>IF(COUNTIF(AY11:AY52,"ZV")=0,"",COUNTIF(AY11:AY52,"ZV"))</f>
        <v/>
      </c>
      <c r="AZ66" s="417"/>
      <c r="BA66" s="277"/>
      <c r="BB66" s="277"/>
      <c r="BC66" s="277"/>
      <c r="BD66" s="250"/>
      <c r="BE66" s="279" t="str">
        <f t="shared" si="136"/>
        <v/>
      </c>
      <c r="BF66" s="187"/>
      <c r="BG66" s="187"/>
    </row>
    <row r="67" spans="1:59" s="37" customFormat="1" ht="15.75" customHeight="1" thickBot="1">
      <c r="A67" s="464"/>
      <c r="B67" s="465"/>
      <c r="C67" s="466" t="s">
        <v>26</v>
      </c>
      <c r="D67" s="467"/>
      <c r="E67" s="468"/>
      <c r="F67" s="468"/>
      <c r="G67" s="468"/>
      <c r="H67" s="469"/>
      <c r="I67" s="470" t="str">
        <f>IF(SUM(I55:I66)=0,"",SUM(I55:I66))</f>
        <v/>
      </c>
      <c r="J67" s="467"/>
      <c r="K67" s="468"/>
      <c r="L67" s="468"/>
      <c r="M67" s="468"/>
      <c r="N67" s="469"/>
      <c r="O67" s="470" t="str">
        <f>IF(SUM(O55:O66)=0,"",SUM(O55:O66))</f>
        <v/>
      </c>
      <c r="P67" s="467"/>
      <c r="Q67" s="468"/>
      <c r="R67" s="468"/>
      <c r="S67" s="468"/>
      <c r="T67" s="469"/>
      <c r="U67" s="470" t="str">
        <f>IF(SUM(U55:U66)=0,"",SUM(U55:U66))</f>
        <v/>
      </c>
      <c r="V67" s="467"/>
      <c r="W67" s="468"/>
      <c r="X67" s="468"/>
      <c r="Y67" s="468"/>
      <c r="Z67" s="469"/>
      <c r="AA67" s="470">
        <f>IF(SUM(AA55:AA66)=0,"",SUM(AA55:AA66))</f>
        <v>4</v>
      </c>
      <c r="AB67" s="467"/>
      <c r="AC67" s="468"/>
      <c r="AD67" s="468"/>
      <c r="AE67" s="468"/>
      <c r="AF67" s="469"/>
      <c r="AG67" s="470">
        <f>IF(SUM(AG55:AG66)=0,"",SUM(AG55:AG66))</f>
        <v>7</v>
      </c>
      <c r="AH67" s="467"/>
      <c r="AI67" s="468"/>
      <c r="AJ67" s="468"/>
      <c r="AK67" s="468"/>
      <c r="AL67" s="469"/>
      <c r="AM67" s="470">
        <f>IF(SUM(AM55:AM66)=0,"",SUM(AM55:AM66))</f>
        <v>9</v>
      </c>
      <c r="AN67" s="467"/>
      <c r="AO67" s="468"/>
      <c r="AP67" s="468"/>
      <c r="AQ67" s="468"/>
      <c r="AR67" s="469"/>
      <c r="AS67" s="470">
        <f>IF(SUM(AS55:AS66)=0,"",SUM(AS55:AS66))</f>
        <v>6</v>
      </c>
      <c r="AT67" s="467"/>
      <c r="AU67" s="468"/>
      <c r="AV67" s="468"/>
      <c r="AW67" s="468"/>
      <c r="AX67" s="469"/>
      <c r="AY67" s="470">
        <f>IF(SUM(AY55:AY66)=0,"",SUM(AY55:AY66))</f>
        <v>5</v>
      </c>
      <c r="AZ67" s="471"/>
      <c r="BA67" s="468"/>
      <c r="BB67" s="468"/>
      <c r="BC67" s="468"/>
      <c r="BD67" s="469"/>
      <c r="BE67" s="472">
        <f t="shared" si="136"/>
        <v>31</v>
      </c>
      <c r="BF67" s="187"/>
      <c r="BG67" s="187"/>
    </row>
    <row r="68" spans="1:59" s="37" customFormat="1" ht="15.75" customHeight="1" thickTop="1">
      <c r="A68" s="72"/>
      <c r="B68" s="162"/>
      <c r="C68" s="162"/>
      <c r="BF68" s="187"/>
      <c r="BG68" s="187"/>
    </row>
    <row r="69" spans="1:59" s="37" customFormat="1" ht="15.75" customHeight="1">
      <c r="A69" s="72"/>
      <c r="B69" s="162"/>
      <c r="C69" s="162"/>
      <c r="BF69" s="187"/>
      <c r="BG69" s="187"/>
    </row>
    <row r="70" spans="1:59" s="37" customFormat="1" ht="15.75" customHeight="1">
      <c r="A70" s="72"/>
      <c r="B70" s="162"/>
      <c r="C70" s="162"/>
      <c r="BF70" s="187"/>
      <c r="BG70" s="187"/>
    </row>
    <row r="71" spans="1:59" s="37" customFormat="1" ht="15.75" customHeight="1">
      <c r="A71" s="72"/>
      <c r="B71" s="162"/>
      <c r="C71" s="162"/>
      <c r="BF71" s="187"/>
      <c r="BG71" s="187"/>
    </row>
    <row r="72" spans="1:59" s="37" customFormat="1" ht="15.75" customHeight="1">
      <c r="A72" s="72"/>
      <c r="B72" s="162"/>
      <c r="C72" s="162"/>
      <c r="BF72" s="187"/>
      <c r="BG72" s="187"/>
    </row>
    <row r="73" spans="1:59" s="37" customFormat="1" ht="15.75" customHeight="1">
      <c r="A73" s="72"/>
      <c r="B73" s="162"/>
      <c r="C73" s="162"/>
      <c r="BF73" s="187"/>
      <c r="BG73" s="187"/>
    </row>
    <row r="74" spans="1:59" s="37" customFormat="1" ht="15.75" customHeight="1">
      <c r="A74" s="72"/>
      <c r="B74" s="162"/>
      <c r="C74" s="162"/>
      <c r="BF74" s="187"/>
      <c r="BG74" s="187"/>
    </row>
    <row r="75" spans="1:59" s="37" customFormat="1" ht="15.75" customHeight="1">
      <c r="A75" s="72"/>
      <c r="B75" s="162"/>
      <c r="C75" s="162"/>
      <c r="BF75" s="187"/>
      <c r="BG75" s="187"/>
    </row>
    <row r="76" spans="1:59" s="37" customFormat="1" ht="15.75" customHeight="1">
      <c r="A76" s="72"/>
      <c r="B76" s="162"/>
      <c r="C76" s="162"/>
      <c r="BF76" s="187"/>
      <c r="BG76" s="187"/>
    </row>
    <row r="77" spans="1:59" s="37" customFormat="1" ht="15.75" customHeight="1">
      <c r="A77" s="72"/>
      <c r="B77" s="162"/>
      <c r="C77" s="162"/>
      <c r="BF77" s="187"/>
      <c r="BG77" s="187"/>
    </row>
    <row r="78" spans="1:59" s="37" customFormat="1" ht="15.75" customHeight="1">
      <c r="A78" s="72"/>
      <c r="B78" s="162"/>
      <c r="C78" s="162"/>
      <c r="BF78" s="187"/>
      <c r="BG78" s="187"/>
    </row>
    <row r="79" spans="1:59" s="37" customFormat="1" ht="15.75" customHeight="1">
      <c r="A79" s="72"/>
      <c r="B79" s="162"/>
      <c r="C79" s="162"/>
      <c r="BF79" s="187"/>
      <c r="BG79" s="187"/>
    </row>
    <row r="80" spans="1:59" s="37" customFormat="1" ht="15.75" customHeight="1">
      <c r="A80" s="72"/>
      <c r="B80" s="162"/>
      <c r="C80" s="162"/>
      <c r="BF80" s="187"/>
      <c r="BG80" s="187"/>
    </row>
    <row r="81" spans="1:59" s="37" customFormat="1" ht="15.75" customHeight="1">
      <c r="A81" s="72"/>
      <c r="B81" s="162"/>
      <c r="C81" s="162"/>
      <c r="BF81" s="187"/>
      <c r="BG81" s="187"/>
    </row>
    <row r="82" spans="1:59" s="37" customFormat="1" ht="15.75" customHeight="1">
      <c r="A82" s="72"/>
      <c r="B82" s="162"/>
      <c r="C82" s="162"/>
      <c r="BF82" s="187"/>
      <c r="BG82" s="187"/>
    </row>
    <row r="83" spans="1:59" s="37" customFormat="1" ht="15.75" customHeight="1">
      <c r="A83" s="72"/>
      <c r="B83" s="162"/>
      <c r="C83" s="162"/>
      <c r="BF83" s="187"/>
      <c r="BG83" s="187"/>
    </row>
    <row r="84" spans="1:59" s="37" customFormat="1" ht="15.75" customHeight="1">
      <c r="A84" s="72"/>
      <c r="B84" s="162"/>
      <c r="C84" s="162"/>
      <c r="BF84" s="187"/>
      <c r="BG84" s="187"/>
    </row>
    <row r="85" spans="1:59" s="37" customFormat="1" ht="15.75" customHeight="1">
      <c r="A85" s="72"/>
      <c r="B85" s="162"/>
      <c r="C85" s="162"/>
      <c r="BF85" s="187"/>
      <c r="BG85" s="187"/>
    </row>
    <row r="86" spans="1:59" s="37" customFormat="1" ht="15.75" customHeight="1">
      <c r="A86" s="72"/>
      <c r="B86" s="162"/>
      <c r="C86" s="162"/>
      <c r="BF86" s="187"/>
      <c r="BG86" s="187"/>
    </row>
    <row r="87" spans="1:59" s="37" customFormat="1" ht="15.75" customHeight="1">
      <c r="A87" s="72"/>
      <c r="B87" s="162"/>
      <c r="C87" s="162"/>
      <c r="BF87" s="187"/>
      <c r="BG87" s="187"/>
    </row>
    <row r="88" spans="1:59" s="37" customFormat="1" ht="15.75" customHeight="1">
      <c r="A88" s="72"/>
      <c r="B88" s="162"/>
      <c r="C88" s="162"/>
      <c r="BF88" s="187"/>
      <c r="BG88" s="187"/>
    </row>
    <row r="89" spans="1:59" s="37" customFormat="1" ht="15.75" customHeight="1">
      <c r="A89" s="72"/>
      <c r="B89" s="162"/>
      <c r="C89" s="162"/>
      <c r="BF89" s="187"/>
      <c r="BG89" s="187"/>
    </row>
    <row r="90" spans="1:59" s="37" customFormat="1" ht="15.75" customHeight="1">
      <c r="A90" s="72"/>
      <c r="B90" s="162"/>
      <c r="C90" s="162"/>
      <c r="BF90" s="187"/>
      <c r="BG90" s="187"/>
    </row>
    <row r="91" spans="1:59" s="37" customFormat="1" ht="15.75" customHeight="1">
      <c r="A91" s="72"/>
      <c r="B91" s="162"/>
      <c r="C91" s="162"/>
      <c r="BF91" s="187"/>
      <c r="BG91" s="187"/>
    </row>
    <row r="92" spans="1:59" s="37" customFormat="1" ht="15.75" customHeight="1">
      <c r="A92" s="72"/>
      <c r="B92" s="162"/>
      <c r="C92" s="162"/>
      <c r="BF92" s="187"/>
      <c r="BG92" s="187"/>
    </row>
    <row r="93" spans="1:59" s="37" customFormat="1" ht="15.75" customHeight="1">
      <c r="A93" s="72"/>
      <c r="B93" s="162"/>
      <c r="C93" s="162"/>
      <c r="BF93" s="187"/>
      <c r="BG93" s="187"/>
    </row>
    <row r="94" spans="1:59" s="37" customFormat="1" ht="15.75" customHeight="1">
      <c r="A94" s="72"/>
      <c r="B94" s="162"/>
      <c r="C94" s="162"/>
      <c r="BF94" s="187"/>
      <c r="BG94" s="187"/>
    </row>
    <row r="95" spans="1:59" s="37" customFormat="1" ht="15.75" customHeight="1">
      <c r="A95" s="72"/>
      <c r="B95" s="162"/>
      <c r="C95" s="162"/>
      <c r="BF95" s="187"/>
      <c r="BG95" s="187"/>
    </row>
    <row r="96" spans="1:59" s="37" customFormat="1" ht="15.75" customHeight="1">
      <c r="A96" s="72"/>
      <c r="B96" s="162"/>
      <c r="C96" s="162"/>
      <c r="BF96" s="187"/>
      <c r="BG96" s="187"/>
    </row>
    <row r="97" spans="1:59" s="37" customFormat="1" ht="15.75" customHeight="1">
      <c r="A97" s="72"/>
      <c r="B97" s="162"/>
      <c r="C97" s="162"/>
      <c r="BF97" s="187"/>
      <c r="BG97" s="187"/>
    </row>
    <row r="98" spans="1:59" s="37" customFormat="1" ht="15.75" customHeight="1">
      <c r="A98" s="72"/>
      <c r="B98" s="162"/>
      <c r="C98" s="162"/>
      <c r="BF98" s="187"/>
      <c r="BG98" s="187"/>
    </row>
    <row r="99" spans="1:59" s="37" customFormat="1" ht="15.75" customHeight="1">
      <c r="A99" s="72"/>
      <c r="B99" s="162"/>
      <c r="C99" s="162"/>
      <c r="BF99" s="187"/>
      <c r="BG99" s="187"/>
    </row>
    <row r="100" spans="1:59" s="37" customFormat="1" ht="15.75" customHeight="1">
      <c r="A100" s="72"/>
      <c r="B100" s="162"/>
      <c r="C100" s="162"/>
      <c r="BF100" s="187"/>
      <c r="BG100" s="187"/>
    </row>
    <row r="101" spans="1:59" s="37" customFormat="1" ht="15.75" customHeight="1">
      <c r="A101" s="72"/>
      <c r="B101" s="162"/>
      <c r="C101" s="162"/>
      <c r="BF101" s="187"/>
      <c r="BG101" s="187"/>
    </row>
    <row r="102" spans="1:59" s="37" customFormat="1" ht="15.75" customHeight="1">
      <c r="A102" s="72"/>
      <c r="B102" s="162"/>
      <c r="C102" s="162"/>
      <c r="BF102" s="187"/>
      <c r="BG102" s="187"/>
    </row>
    <row r="103" spans="1:59" s="37" customFormat="1" ht="15.75" customHeight="1">
      <c r="A103" s="72"/>
      <c r="B103" s="162"/>
      <c r="C103" s="162"/>
      <c r="BF103" s="187"/>
      <c r="BG103" s="187"/>
    </row>
    <row r="104" spans="1:59" s="37" customFormat="1" ht="15.75" customHeight="1">
      <c r="A104" s="72"/>
      <c r="B104" s="162"/>
      <c r="C104" s="162"/>
      <c r="BF104" s="187"/>
      <c r="BG104" s="187"/>
    </row>
    <row r="105" spans="1:59" s="37" customFormat="1" ht="15.75" customHeight="1">
      <c r="A105" s="72"/>
      <c r="B105" s="162"/>
      <c r="C105" s="162"/>
      <c r="BF105" s="187"/>
      <c r="BG105" s="187"/>
    </row>
    <row r="106" spans="1:59" s="37" customFormat="1" ht="15.75" customHeight="1">
      <c r="A106" s="72"/>
      <c r="B106" s="162"/>
      <c r="C106" s="162"/>
      <c r="BF106" s="187"/>
      <c r="BG106" s="187"/>
    </row>
    <row r="107" spans="1:59" s="37" customFormat="1" ht="15.75" customHeight="1">
      <c r="A107" s="72"/>
      <c r="B107" s="162"/>
      <c r="C107" s="162"/>
      <c r="BF107" s="187"/>
      <c r="BG107" s="187"/>
    </row>
    <row r="108" spans="1:59" s="37" customFormat="1" ht="15.75" customHeight="1">
      <c r="A108" s="72"/>
      <c r="B108" s="162"/>
      <c r="C108" s="162"/>
      <c r="BF108" s="187"/>
      <c r="BG108" s="187"/>
    </row>
    <row r="109" spans="1:59" s="37" customFormat="1" ht="15.75" customHeight="1">
      <c r="A109" s="72"/>
      <c r="B109" s="162"/>
      <c r="C109" s="162"/>
      <c r="BF109" s="187"/>
      <c r="BG109" s="187"/>
    </row>
    <row r="110" spans="1:59" s="37" customFormat="1" ht="15.75" customHeight="1">
      <c r="A110" s="72"/>
      <c r="B110" s="162"/>
      <c r="C110" s="162"/>
      <c r="BF110" s="187"/>
      <c r="BG110" s="187"/>
    </row>
    <row r="111" spans="1:59" s="37" customFormat="1" ht="15.75" customHeight="1">
      <c r="A111" s="72"/>
      <c r="B111" s="162"/>
      <c r="C111" s="162"/>
      <c r="BF111" s="187"/>
      <c r="BG111" s="187"/>
    </row>
    <row r="112" spans="1:59" s="37" customFormat="1" ht="15.75" customHeight="1">
      <c r="A112" s="72"/>
      <c r="B112" s="162"/>
      <c r="C112" s="162"/>
      <c r="BF112" s="187"/>
      <c r="BG112" s="187"/>
    </row>
    <row r="113" spans="1:59" s="37" customFormat="1" ht="15.75" customHeight="1">
      <c r="A113" s="72"/>
      <c r="B113" s="162"/>
      <c r="C113" s="162"/>
      <c r="BF113" s="187"/>
      <c r="BG113" s="187"/>
    </row>
    <row r="114" spans="1:59" s="37" customFormat="1" ht="15.75" customHeight="1">
      <c r="A114" s="72"/>
      <c r="B114" s="162"/>
      <c r="C114" s="162"/>
      <c r="BF114" s="187"/>
      <c r="BG114" s="187"/>
    </row>
    <row r="115" spans="1:59" s="37" customFormat="1" ht="15.75" customHeight="1">
      <c r="A115" s="72"/>
      <c r="B115" s="162"/>
      <c r="C115" s="162"/>
      <c r="BF115" s="187"/>
      <c r="BG115" s="187"/>
    </row>
    <row r="116" spans="1:59" s="37" customFormat="1" ht="15.75" customHeight="1">
      <c r="A116" s="72"/>
      <c r="B116" s="162"/>
      <c r="C116" s="162"/>
      <c r="BF116" s="187"/>
      <c r="BG116" s="187"/>
    </row>
    <row r="117" spans="1:59" s="37" customFormat="1" ht="15.75" customHeight="1">
      <c r="A117" s="72"/>
      <c r="B117" s="162"/>
      <c r="C117" s="162"/>
      <c r="BF117" s="187"/>
      <c r="BG117" s="187"/>
    </row>
    <row r="118" spans="1:59" s="37" customFormat="1" ht="15.75" customHeight="1">
      <c r="A118" s="72"/>
      <c r="B118" s="162"/>
      <c r="C118" s="162"/>
      <c r="BF118" s="187"/>
      <c r="BG118" s="187"/>
    </row>
    <row r="119" spans="1:59" s="37" customFormat="1" ht="15.75" customHeight="1">
      <c r="A119" s="72"/>
      <c r="B119" s="162"/>
      <c r="C119" s="162"/>
      <c r="BF119" s="187"/>
      <c r="BG119" s="187"/>
    </row>
    <row r="120" spans="1:59" s="37" customFormat="1" ht="15.75" customHeight="1">
      <c r="A120" s="72"/>
      <c r="B120" s="162"/>
      <c r="C120" s="162"/>
      <c r="BF120" s="187"/>
      <c r="BG120" s="187"/>
    </row>
    <row r="121" spans="1:59" s="37" customFormat="1" ht="15.75" customHeight="1">
      <c r="A121" s="72"/>
      <c r="B121" s="162"/>
      <c r="C121" s="162"/>
      <c r="BF121" s="187"/>
      <c r="BG121" s="187"/>
    </row>
    <row r="122" spans="1:59" s="37" customFormat="1" ht="15.75" customHeight="1">
      <c r="A122" s="72"/>
      <c r="B122" s="162"/>
      <c r="C122" s="162"/>
      <c r="BF122" s="187"/>
      <c r="BG122" s="187"/>
    </row>
    <row r="123" spans="1:59" s="37" customFormat="1" ht="15.75" customHeight="1">
      <c r="A123" s="72"/>
      <c r="B123" s="162"/>
      <c r="C123" s="162"/>
      <c r="BF123" s="187"/>
      <c r="BG123" s="187"/>
    </row>
    <row r="124" spans="1:59" s="37" customFormat="1" ht="15.75" customHeight="1">
      <c r="A124" s="72"/>
      <c r="B124" s="162"/>
      <c r="C124" s="162"/>
      <c r="BF124" s="187"/>
      <c r="BG124" s="187"/>
    </row>
    <row r="125" spans="1:59" s="37" customFormat="1" ht="15.75" customHeight="1">
      <c r="A125" s="72"/>
      <c r="B125" s="162"/>
      <c r="C125" s="162"/>
      <c r="BF125" s="187"/>
      <c r="BG125" s="187"/>
    </row>
    <row r="126" spans="1:59" s="37" customFormat="1" ht="15.75" customHeight="1">
      <c r="A126" s="72"/>
      <c r="B126" s="162"/>
      <c r="C126" s="162"/>
      <c r="BF126" s="187"/>
      <c r="BG126" s="187"/>
    </row>
    <row r="127" spans="1:59" s="37" customFormat="1" ht="15.75" customHeight="1">
      <c r="A127" s="72"/>
      <c r="B127" s="162"/>
      <c r="C127" s="162"/>
      <c r="BF127" s="187"/>
      <c r="BG127" s="187"/>
    </row>
    <row r="128" spans="1:59" s="37" customFormat="1" ht="15.75" customHeight="1">
      <c r="A128" s="72"/>
      <c r="B128" s="162"/>
      <c r="C128" s="162"/>
      <c r="BF128" s="187"/>
      <c r="BG128" s="187"/>
    </row>
    <row r="129" spans="1:59" s="37" customFormat="1" ht="15.75" customHeight="1">
      <c r="A129" s="72"/>
      <c r="B129" s="162"/>
      <c r="C129" s="162"/>
      <c r="BF129" s="187"/>
      <c r="BG129" s="187"/>
    </row>
    <row r="130" spans="1:59" s="37" customFormat="1" ht="15.75" customHeight="1">
      <c r="A130" s="72"/>
      <c r="B130" s="162"/>
      <c r="C130" s="162"/>
      <c r="BF130" s="187"/>
      <c r="BG130" s="187"/>
    </row>
    <row r="131" spans="1:59" s="37" customFormat="1" ht="15.75" customHeight="1">
      <c r="A131" s="72"/>
      <c r="B131" s="162"/>
      <c r="C131" s="162"/>
      <c r="BF131" s="187"/>
      <c r="BG131" s="187"/>
    </row>
    <row r="132" spans="1:59" s="37" customFormat="1" ht="15.75" customHeight="1">
      <c r="A132" s="72"/>
      <c r="B132" s="162"/>
      <c r="C132" s="162"/>
      <c r="BF132" s="187"/>
      <c r="BG132" s="187"/>
    </row>
    <row r="133" spans="1:59" s="37" customFormat="1" ht="15.75" customHeight="1">
      <c r="A133" s="72"/>
      <c r="B133" s="163"/>
      <c r="C133" s="163"/>
      <c r="BF133" s="187"/>
      <c r="BG133" s="187"/>
    </row>
    <row r="134" spans="1:59" s="37" customFormat="1" ht="15.75" customHeight="1">
      <c r="A134" s="72"/>
      <c r="B134" s="163"/>
      <c r="C134" s="163"/>
      <c r="BF134" s="187"/>
      <c r="BG134" s="187"/>
    </row>
    <row r="135" spans="1:59" s="37" customFormat="1" ht="15.75" customHeight="1">
      <c r="A135" s="72"/>
      <c r="B135" s="163"/>
      <c r="C135" s="163"/>
      <c r="BF135" s="187"/>
      <c r="BG135" s="187"/>
    </row>
    <row r="136" spans="1:59" s="37" customFormat="1" ht="15.75" customHeight="1">
      <c r="A136" s="72"/>
      <c r="B136" s="163"/>
      <c r="C136" s="163"/>
      <c r="BF136" s="187"/>
      <c r="BG136" s="187"/>
    </row>
    <row r="137" spans="1:59" s="37" customFormat="1" ht="15.75" customHeight="1">
      <c r="A137" s="72"/>
      <c r="B137" s="163"/>
      <c r="C137" s="163"/>
      <c r="BF137" s="187"/>
      <c r="BG137" s="187"/>
    </row>
    <row r="138" spans="1:59" s="37" customFormat="1" ht="15.75" customHeight="1">
      <c r="A138" s="72"/>
      <c r="B138" s="163"/>
      <c r="C138" s="163"/>
      <c r="BF138" s="187"/>
      <c r="BG138" s="187"/>
    </row>
    <row r="139" spans="1:59" ht="15.75" customHeight="1">
      <c r="A139" s="72"/>
      <c r="B139" s="163"/>
      <c r="C139" s="163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9" ht="15.75" customHeight="1">
      <c r="A140" s="72"/>
      <c r="B140" s="163"/>
      <c r="C140" s="163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9" ht="15.75" customHeight="1">
      <c r="A141" s="72"/>
      <c r="B141" s="163"/>
      <c r="C141" s="163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9" ht="15.75" customHeight="1">
      <c r="A142" s="73"/>
      <c r="B142" s="164"/>
      <c r="C142" s="164"/>
    </row>
    <row r="143" spans="1:59" ht="15.75" customHeight="1">
      <c r="A143" s="73"/>
      <c r="B143" s="164"/>
      <c r="C143" s="164"/>
    </row>
    <row r="144" spans="1:59" ht="15.75" customHeight="1">
      <c r="A144" s="73"/>
      <c r="B144" s="164"/>
      <c r="C144" s="164"/>
    </row>
    <row r="145" spans="1:3" ht="15.75" customHeight="1">
      <c r="A145" s="73"/>
      <c r="B145" s="164"/>
      <c r="C145" s="164"/>
    </row>
    <row r="146" spans="1:3" ht="15.75" customHeight="1">
      <c r="A146" s="73"/>
      <c r="B146" s="164"/>
      <c r="C146" s="164"/>
    </row>
    <row r="147" spans="1:3" ht="15.75" customHeight="1">
      <c r="A147" s="73"/>
      <c r="B147" s="164"/>
      <c r="C147" s="164"/>
    </row>
    <row r="148" spans="1:3" ht="15.75" customHeight="1">
      <c r="A148" s="73"/>
      <c r="B148" s="164"/>
      <c r="C148" s="164"/>
    </row>
    <row r="149" spans="1:3" ht="15.75" customHeight="1">
      <c r="A149" s="73"/>
      <c r="B149" s="164"/>
      <c r="C149" s="164"/>
    </row>
    <row r="150" spans="1:3" ht="15.75" customHeight="1">
      <c r="A150" s="73"/>
      <c r="B150" s="164"/>
      <c r="C150" s="164"/>
    </row>
    <row r="151" spans="1:3" ht="15.75" customHeight="1">
      <c r="A151" s="73"/>
      <c r="B151" s="164"/>
      <c r="C151" s="164"/>
    </row>
    <row r="152" spans="1:3" ht="15.75" customHeight="1">
      <c r="A152" s="73"/>
      <c r="B152" s="164"/>
      <c r="C152" s="164"/>
    </row>
    <row r="153" spans="1:3" ht="15.75" customHeight="1">
      <c r="A153" s="73"/>
      <c r="B153" s="164"/>
      <c r="C153" s="164"/>
    </row>
    <row r="154" spans="1:3" ht="15.75" customHeight="1">
      <c r="A154" s="73"/>
      <c r="B154" s="164"/>
      <c r="C154" s="164"/>
    </row>
    <row r="155" spans="1:3" ht="15.75" customHeight="1">
      <c r="A155" s="73"/>
      <c r="B155" s="164"/>
      <c r="C155" s="164"/>
    </row>
    <row r="156" spans="1:3" ht="15.75" customHeight="1">
      <c r="A156" s="73"/>
      <c r="B156" s="164"/>
      <c r="C156" s="164"/>
    </row>
    <row r="157" spans="1:3" ht="15.75" customHeight="1">
      <c r="A157" s="73"/>
      <c r="B157" s="164"/>
      <c r="C157" s="164"/>
    </row>
    <row r="158" spans="1:3" ht="15.75" customHeight="1">
      <c r="A158" s="73"/>
      <c r="B158" s="164"/>
      <c r="C158" s="164"/>
    </row>
    <row r="159" spans="1:3" ht="15.75" customHeight="1">
      <c r="A159" s="73"/>
      <c r="B159" s="164"/>
      <c r="C159" s="164"/>
    </row>
    <row r="160" spans="1:3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 ht="15.75" customHeight="1">
      <c r="A171" s="73"/>
      <c r="B171" s="164"/>
      <c r="C171" s="164"/>
    </row>
    <row r="172" spans="1:3" ht="15.75" customHeight="1">
      <c r="A172" s="73"/>
      <c r="B172" s="164"/>
      <c r="C172" s="164"/>
    </row>
    <row r="173" spans="1:3">
      <c r="A173" s="73"/>
      <c r="B173" s="164"/>
      <c r="C173" s="164"/>
    </row>
    <row r="174" spans="1:3">
      <c r="A174" s="73"/>
      <c r="B174" s="164"/>
      <c r="C174" s="164"/>
    </row>
    <row r="175" spans="1:3">
      <c r="A175" s="73"/>
      <c r="B175" s="164"/>
      <c r="C175" s="164"/>
    </row>
    <row r="176" spans="1:3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  <row r="237" spans="1:3">
      <c r="A237" s="73"/>
      <c r="B237" s="164"/>
      <c r="C237" s="164"/>
    </row>
    <row r="238" spans="1:3">
      <c r="A238" s="73"/>
      <c r="B238" s="164"/>
      <c r="C238" s="164"/>
    </row>
  </sheetData>
  <sheetProtection selectLockedCells="1"/>
  <protectedRanges>
    <protectedRange sqref="C54" name="Tartomány4"/>
    <protectedRange sqref="C66:C67" name="Tartomány4_1"/>
  </protectedRanges>
  <mergeCells count="63">
    <mergeCell ref="AT6:AY6"/>
    <mergeCell ref="AR7:AR8"/>
    <mergeCell ref="AA7:AA8"/>
    <mergeCell ref="P7:Q7"/>
    <mergeCell ref="R7:S7"/>
    <mergeCell ref="T7:T8"/>
    <mergeCell ref="AG7:AG8"/>
    <mergeCell ref="AH7:AI7"/>
    <mergeCell ref="BG6:BG7"/>
    <mergeCell ref="BF6:BF7"/>
    <mergeCell ref="U7:U8"/>
    <mergeCell ref="V7:W7"/>
    <mergeCell ref="X7:Y7"/>
    <mergeCell ref="AP7:AQ7"/>
    <mergeCell ref="AZ6:BE6"/>
    <mergeCell ref="P6:U6"/>
    <mergeCell ref="V6:AA6"/>
    <mergeCell ref="AB6:AG6"/>
    <mergeCell ref="AH6:AM6"/>
    <mergeCell ref="AN6:AS6"/>
    <mergeCell ref="Z7:Z8"/>
    <mergeCell ref="AB7:AC7"/>
    <mergeCell ref="AD7:AE7"/>
    <mergeCell ref="AF7:AF8"/>
    <mergeCell ref="A6:A8"/>
    <mergeCell ref="B6:B8"/>
    <mergeCell ref="C6:C8"/>
    <mergeCell ref="J7:K7"/>
    <mergeCell ref="L7:M7"/>
    <mergeCell ref="D6:I6"/>
    <mergeCell ref="J6:O6"/>
    <mergeCell ref="D7:E7"/>
    <mergeCell ref="F7:G7"/>
    <mergeCell ref="H7:H8"/>
    <mergeCell ref="I7:I8"/>
    <mergeCell ref="N7:N8"/>
    <mergeCell ref="O7:O8"/>
    <mergeCell ref="A1:BE1"/>
    <mergeCell ref="A2:BE2"/>
    <mergeCell ref="A4:BE4"/>
    <mergeCell ref="A5:BE5"/>
    <mergeCell ref="A3:BE3"/>
    <mergeCell ref="BB7:BC7"/>
    <mergeCell ref="BD7:BD8"/>
    <mergeCell ref="BE7:BE8"/>
    <mergeCell ref="D40:AA40"/>
    <mergeCell ref="AB40:AY40"/>
    <mergeCell ref="AZ40:BE40"/>
    <mergeCell ref="AS7:AS8"/>
    <mergeCell ref="AT7:AU7"/>
    <mergeCell ref="AV7:AW7"/>
    <mergeCell ref="AX7:AX8"/>
    <mergeCell ref="AY7:AY8"/>
    <mergeCell ref="AZ7:BA7"/>
    <mergeCell ref="AJ7:AK7"/>
    <mergeCell ref="AL7:AL8"/>
    <mergeCell ref="AM7:AM8"/>
    <mergeCell ref="AN7:AO7"/>
    <mergeCell ref="D49:AA49"/>
    <mergeCell ref="AB49:AY49"/>
    <mergeCell ref="AZ49:BE49"/>
    <mergeCell ref="A53:AA53"/>
    <mergeCell ref="A54:AA54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71" orientation="landscape" r:id="rId1"/>
  <headerFooter alignWithMargins="0">
    <oddHeader>&amp;R 1/e. számú melléklet az  Állami légiközlekedési alapképzési szak tantervéhez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G239"/>
  <sheetViews>
    <sheetView view="pageBreakPreview" zoomScaleNormal="70" zoomScaleSheetLayoutView="100" workbookViewId="0">
      <pane xSplit="21" ySplit="11" topLeftCell="V39" activePane="bottomRight" state="frozen"/>
      <selection activeCell="A15" sqref="A15"/>
      <selection pane="topRight" activeCell="A15" sqref="A15"/>
      <selection pane="bottomLeft" activeCell="A15" sqref="A15"/>
      <selection pane="bottomRight" activeCell="C12" sqref="C12:C14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68.33203125" style="165" bestFit="1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8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8.5" style="35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8" style="35" bestFit="1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6.83203125" style="35" bestFit="1" customWidth="1"/>
    <col min="57" max="57" width="9" style="35" customWidth="1"/>
    <col min="58" max="58" width="42.6640625" style="35" bestFit="1" customWidth="1"/>
    <col min="59" max="59" width="39" style="35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532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519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1.95" customHeight="1" thickBot="1">
      <c r="A5" s="690" t="s">
        <v>520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</row>
    <row r="6" spans="1:59" ht="15.95" customHeight="1" thickTop="1" thickBot="1">
      <c r="A6" s="781" t="s">
        <v>1</v>
      </c>
      <c r="B6" s="784" t="s">
        <v>2</v>
      </c>
      <c r="C6" s="787" t="s">
        <v>3</v>
      </c>
      <c r="D6" s="790" t="s">
        <v>4</v>
      </c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790" t="s">
        <v>4</v>
      </c>
      <c r="AC6" s="871"/>
      <c r="AD6" s="871"/>
      <c r="AE6" s="871"/>
      <c r="AF6" s="871"/>
      <c r="AG6" s="871"/>
      <c r="AH6" s="871"/>
      <c r="AI6" s="871"/>
      <c r="AJ6" s="871"/>
      <c r="AK6" s="871"/>
      <c r="AL6" s="871"/>
      <c r="AM6" s="871"/>
      <c r="AN6" s="871"/>
      <c r="AO6" s="871"/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764" t="s">
        <v>5</v>
      </c>
      <c r="BA6" s="863"/>
      <c r="BB6" s="863"/>
      <c r="BC6" s="863"/>
      <c r="BD6" s="863"/>
      <c r="BE6" s="864"/>
      <c r="BF6" s="868" t="s">
        <v>47</v>
      </c>
      <c r="BG6" s="869" t="s">
        <v>48</v>
      </c>
    </row>
    <row r="7" spans="1:59" ht="15.95" customHeight="1">
      <c r="A7" s="782"/>
      <c r="B7" s="785"/>
      <c r="C7" s="788"/>
      <c r="D7" s="770" t="s">
        <v>6</v>
      </c>
      <c r="E7" s="771"/>
      <c r="F7" s="771"/>
      <c r="G7" s="771"/>
      <c r="H7" s="771"/>
      <c r="I7" s="772"/>
      <c r="J7" s="773" t="s">
        <v>7</v>
      </c>
      <c r="K7" s="771"/>
      <c r="L7" s="771"/>
      <c r="M7" s="771"/>
      <c r="N7" s="771"/>
      <c r="O7" s="774"/>
      <c r="P7" s="770" t="s">
        <v>8</v>
      </c>
      <c r="Q7" s="771"/>
      <c r="R7" s="771"/>
      <c r="S7" s="771"/>
      <c r="T7" s="771"/>
      <c r="U7" s="772"/>
      <c r="V7" s="770" t="s">
        <v>9</v>
      </c>
      <c r="W7" s="771"/>
      <c r="X7" s="771"/>
      <c r="Y7" s="771"/>
      <c r="Z7" s="771"/>
      <c r="AA7" s="772"/>
      <c r="AB7" s="773" t="s">
        <v>10</v>
      </c>
      <c r="AC7" s="771"/>
      <c r="AD7" s="771"/>
      <c r="AE7" s="771"/>
      <c r="AF7" s="771"/>
      <c r="AG7" s="772"/>
      <c r="AH7" s="773" t="s">
        <v>11</v>
      </c>
      <c r="AI7" s="771"/>
      <c r="AJ7" s="771"/>
      <c r="AK7" s="771"/>
      <c r="AL7" s="771"/>
      <c r="AM7" s="774"/>
      <c r="AN7" s="770" t="s">
        <v>34</v>
      </c>
      <c r="AO7" s="771"/>
      <c r="AP7" s="771"/>
      <c r="AQ7" s="771"/>
      <c r="AR7" s="771"/>
      <c r="AS7" s="772"/>
      <c r="AT7" s="773" t="s">
        <v>35</v>
      </c>
      <c r="AU7" s="771"/>
      <c r="AV7" s="771"/>
      <c r="AW7" s="771"/>
      <c r="AX7" s="771"/>
      <c r="AY7" s="772"/>
      <c r="AZ7" s="865"/>
      <c r="BA7" s="866"/>
      <c r="BB7" s="866"/>
      <c r="BC7" s="866"/>
      <c r="BD7" s="866"/>
      <c r="BE7" s="867"/>
      <c r="BF7" s="868"/>
      <c r="BG7" s="869"/>
    </row>
    <row r="8" spans="1:59" ht="15.95" customHeight="1">
      <c r="A8" s="782"/>
      <c r="B8" s="785"/>
      <c r="C8" s="788"/>
      <c r="D8" s="829" t="s">
        <v>12</v>
      </c>
      <c r="E8" s="856"/>
      <c r="F8" s="821" t="s">
        <v>13</v>
      </c>
      <c r="G8" s="856"/>
      <c r="H8" s="823" t="s">
        <v>14</v>
      </c>
      <c r="I8" s="825" t="s">
        <v>36</v>
      </c>
      <c r="J8" s="860" t="s">
        <v>12</v>
      </c>
      <c r="K8" s="856"/>
      <c r="L8" s="821" t="s">
        <v>13</v>
      </c>
      <c r="M8" s="856"/>
      <c r="N8" s="823" t="s">
        <v>14</v>
      </c>
      <c r="O8" s="828" t="s">
        <v>36</v>
      </c>
      <c r="P8" s="829" t="s">
        <v>12</v>
      </c>
      <c r="Q8" s="856"/>
      <c r="R8" s="821" t="s">
        <v>13</v>
      </c>
      <c r="S8" s="856"/>
      <c r="T8" s="823" t="s">
        <v>14</v>
      </c>
      <c r="U8" s="825" t="s">
        <v>36</v>
      </c>
      <c r="V8" s="829" t="s">
        <v>12</v>
      </c>
      <c r="W8" s="856"/>
      <c r="X8" s="821" t="s">
        <v>13</v>
      </c>
      <c r="Y8" s="856"/>
      <c r="Z8" s="823" t="s">
        <v>14</v>
      </c>
      <c r="AA8" s="825" t="s">
        <v>36</v>
      </c>
      <c r="AB8" s="860" t="s">
        <v>12</v>
      </c>
      <c r="AC8" s="856"/>
      <c r="AD8" s="821" t="s">
        <v>13</v>
      </c>
      <c r="AE8" s="856"/>
      <c r="AF8" s="823" t="s">
        <v>14</v>
      </c>
      <c r="AG8" s="825" t="s">
        <v>36</v>
      </c>
      <c r="AH8" s="860" t="s">
        <v>12</v>
      </c>
      <c r="AI8" s="856"/>
      <c r="AJ8" s="821" t="s">
        <v>13</v>
      </c>
      <c r="AK8" s="856"/>
      <c r="AL8" s="823" t="s">
        <v>14</v>
      </c>
      <c r="AM8" s="828" t="s">
        <v>36</v>
      </c>
      <c r="AN8" s="829" t="s">
        <v>12</v>
      </c>
      <c r="AO8" s="856"/>
      <c r="AP8" s="821" t="s">
        <v>13</v>
      </c>
      <c r="AQ8" s="856"/>
      <c r="AR8" s="823" t="s">
        <v>14</v>
      </c>
      <c r="AS8" s="825" t="s">
        <v>36</v>
      </c>
      <c r="AT8" s="860" t="s">
        <v>12</v>
      </c>
      <c r="AU8" s="856"/>
      <c r="AV8" s="821" t="s">
        <v>13</v>
      </c>
      <c r="AW8" s="856"/>
      <c r="AX8" s="823" t="s">
        <v>14</v>
      </c>
      <c r="AY8" s="827" t="s">
        <v>36</v>
      </c>
      <c r="AZ8" s="860" t="s">
        <v>12</v>
      </c>
      <c r="BA8" s="856"/>
      <c r="BB8" s="821" t="s">
        <v>13</v>
      </c>
      <c r="BC8" s="856"/>
      <c r="BD8" s="823" t="s">
        <v>14</v>
      </c>
      <c r="BE8" s="858" t="s">
        <v>43</v>
      </c>
      <c r="BF8" s="868"/>
      <c r="BG8" s="869"/>
    </row>
    <row r="9" spans="1:59" s="46" customFormat="1" ht="80.099999999999994" customHeight="1" thickBot="1">
      <c r="A9" s="783"/>
      <c r="B9" s="786"/>
      <c r="C9" s="870"/>
      <c r="D9" s="38" t="s">
        <v>37</v>
      </c>
      <c r="E9" s="431" t="s">
        <v>38</v>
      </c>
      <c r="F9" s="432" t="s">
        <v>37</v>
      </c>
      <c r="G9" s="431" t="s">
        <v>38</v>
      </c>
      <c r="H9" s="857"/>
      <c r="I9" s="859"/>
      <c r="J9" s="433" t="s">
        <v>37</v>
      </c>
      <c r="K9" s="431" t="s">
        <v>38</v>
      </c>
      <c r="L9" s="432" t="s">
        <v>37</v>
      </c>
      <c r="M9" s="431" t="s">
        <v>38</v>
      </c>
      <c r="N9" s="857"/>
      <c r="O9" s="862"/>
      <c r="P9" s="38" t="s">
        <v>37</v>
      </c>
      <c r="Q9" s="431" t="s">
        <v>38</v>
      </c>
      <c r="R9" s="432" t="s">
        <v>37</v>
      </c>
      <c r="S9" s="431" t="s">
        <v>38</v>
      </c>
      <c r="T9" s="857"/>
      <c r="U9" s="859"/>
      <c r="V9" s="38" t="s">
        <v>37</v>
      </c>
      <c r="W9" s="431" t="s">
        <v>38</v>
      </c>
      <c r="X9" s="432" t="s">
        <v>37</v>
      </c>
      <c r="Y9" s="431" t="s">
        <v>38</v>
      </c>
      <c r="Z9" s="857"/>
      <c r="AA9" s="859"/>
      <c r="AB9" s="433" t="s">
        <v>37</v>
      </c>
      <c r="AC9" s="431" t="s">
        <v>38</v>
      </c>
      <c r="AD9" s="432" t="s">
        <v>37</v>
      </c>
      <c r="AE9" s="431" t="s">
        <v>38</v>
      </c>
      <c r="AF9" s="857"/>
      <c r="AG9" s="859"/>
      <c r="AH9" s="433" t="s">
        <v>37</v>
      </c>
      <c r="AI9" s="431" t="s">
        <v>38</v>
      </c>
      <c r="AJ9" s="432" t="s">
        <v>37</v>
      </c>
      <c r="AK9" s="431" t="s">
        <v>38</v>
      </c>
      <c r="AL9" s="857"/>
      <c r="AM9" s="862"/>
      <c r="AN9" s="38" t="s">
        <v>37</v>
      </c>
      <c r="AO9" s="431" t="s">
        <v>38</v>
      </c>
      <c r="AP9" s="432" t="s">
        <v>37</v>
      </c>
      <c r="AQ9" s="431" t="s">
        <v>38</v>
      </c>
      <c r="AR9" s="857"/>
      <c r="AS9" s="859"/>
      <c r="AT9" s="433" t="s">
        <v>37</v>
      </c>
      <c r="AU9" s="431" t="s">
        <v>38</v>
      </c>
      <c r="AV9" s="432" t="s">
        <v>37</v>
      </c>
      <c r="AW9" s="431" t="s">
        <v>38</v>
      </c>
      <c r="AX9" s="857"/>
      <c r="AY9" s="861"/>
      <c r="AZ9" s="433" t="s">
        <v>37</v>
      </c>
      <c r="BA9" s="431" t="s">
        <v>39</v>
      </c>
      <c r="BB9" s="432" t="s">
        <v>37</v>
      </c>
      <c r="BC9" s="431" t="s">
        <v>39</v>
      </c>
      <c r="BD9" s="857"/>
      <c r="BE9" s="753"/>
      <c r="BF9" s="238"/>
      <c r="BG9" s="239"/>
    </row>
    <row r="10" spans="1:59" s="46" customFormat="1" ht="15.75" customHeight="1" thickBot="1">
      <c r="A10" s="42"/>
      <c r="B10" s="43"/>
      <c r="C10" s="44" t="s">
        <v>54</v>
      </c>
      <c r="D10" s="45">
        <v>14</v>
      </c>
      <c r="E10" s="111">
        <v>196</v>
      </c>
      <c r="F10" s="111">
        <v>17</v>
      </c>
      <c r="G10" s="111">
        <v>246</v>
      </c>
      <c r="H10" s="111">
        <v>28</v>
      </c>
      <c r="I10" s="199" t="s">
        <v>17</v>
      </c>
      <c r="J10" s="45">
        <v>17</v>
      </c>
      <c r="K10" s="111">
        <v>238</v>
      </c>
      <c r="L10" s="111">
        <v>19</v>
      </c>
      <c r="M10" s="111">
        <v>276</v>
      </c>
      <c r="N10" s="111">
        <v>29</v>
      </c>
      <c r="O10" s="199" t="s">
        <v>17</v>
      </c>
      <c r="P10" s="45">
        <v>13</v>
      </c>
      <c r="Q10" s="111">
        <v>182</v>
      </c>
      <c r="R10" s="111">
        <v>21</v>
      </c>
      <c r="S10" s="111">
        <v>302</v>
      </c>
      <c r="T10" s="111">
        <v>33</v>
      </c>
      <c r="U10" s="199" t="s">
        <v>17</v>
      </c>
      <c r="V10" s="45">
        <f>SUM(ÁLK_ALAPOZÓ!V68)</f>
        <v>18</v>
      </c>
      <c r="W10" s="45">
        <f>SUM(ÁLK_ALAPOZÓ!W68)</f>
        <v>252</v>
      </c>
      <c r="X10" s="45">
        <f>SUM(ÁLK_ALAPOZÓ!X68)</f>
        <v>8</v>
      </c>
      <c r="Y10" s="45">
        <f>SUM(ÁLK_ALAPOZÓ!Y68)</f>
        <v>112</v>
      </c>
      <c r="Z10" s="676"/>
      <c r="AA10" s="111" t="s">
        <v>17</v>
      </c>
      <c r="AB10" s="45">
        <f>SUM(ÁLK_ALAPOZÓ!AB68)</f>
        <v>3</v>
      </c>
      <c r="AC10" s="45">
        <f>SUM(ÁLK_ALAPOZÓ!AC68)</f>
        <v>42</v>
      </c>
      <c r="AD10" s="45">
        <f>SUM(ÁLK_ALAPOZÓ!AD68)</f>
        <v>5</v>
      </c>
      <c r="AE10" s="45">
        <f>SUM(ÁLK_ALAPOZÓ!AE68)</f>
        <v>70</v>
      </c>
      <c r="AF10" s="111">
        <f>SUM(ÁLK_ALAPOZÓ!AF68)</f>
        <v>5</v>
      </c>
      <c r="AG10" s="111" t="s">
        <v>17</v>
      </c>
      <c r="AH10" s="45">
        <f>SUM(ÁLK_ALAPOZÓ!AH68)</f>
        <v>1</v>
      </c>
      <c r="AI10" s="111">
        <f>SUM(ÁLK_ALAPOZÓ!AI68)</f>
        <v>14</v>
      </c>
      <c r="AJ10" s="111">
        <f>SUM(ÁLK_ALAPOZÓ!AJ68)</f>
        <v>4</v>
      </c>
      <c r="AK10" s="111">
        <f>SUM(ÁLK_ALAPOZÓ!AK68)</f>
        <v>56</v>
      </c>
      <c r="AL10" s="111">
        <f>SUM(ÁLK_ALAPOZÓ!AL68)</f>
        <v>2</v>
      </c>
      <c r="AM10" s="111" t="s">
        <v>17</v>
      </c>
      <c r="AN10" s="45">
        <f>SUM(ÁLK_ALAPOZÓ!AN68)</f>
        <v>0</v>
      </c>
      <c r="AO10" s="111">
        <f>SUM(ÁLK_ALAPOZÓ!AO68)</f>
        <v>0</v>
      </c>
      <c r="AP10" s="111">
        <f>SUM(ÁLK_ALAPOZÓ!AP68)</f>
        <v>3</v>
      </c>
      <c r="AQ10" s="111">
        <f>SUM(ÁLK_ALAPOZÓ!AQ68)</f>
        <v>42</v>
      </c>
      <c r="AR10" s="111">
        <f>SUM(ÁLK_ALAPOZÓ!AR68)</f>
        <v>0</v>
      </c>
      <c r="AS10" s="111" t="s">
        <v>17</v>
      </c>
      <c r="AT10" s="45">
        <f>SUM(ÁLK_ALAPOZÓ!AT68)</f>
        <v>2</v>
      </c>
      <c r="AU10" s="45">
        <f>SUM(ÁLK_ALAPOZÓ!AU68)</f>
        <v>28</v>
      </c>
      <c r="AV10" s="45">
        <f>SUM(ÁLK_ALAPOZÓ!AV68)</f>
        <v>2</v>
      </c>
      <c r="AW10" s="45">
        <f>SUM(ÁLK_ALAPOZÓ!AW68)</f>
        <v>28</v>
      </c>
      <c r="AX10" s="111">
        <f>SUM(ÁLK_ALAPOZÓ!AX68)</f>
        <v>10</v>
      </c>
      <c r="AY10" s="112" t="s">
        <v>17</v>
      </c>
      <c r="AZ10" s="56">
        <f>SUM(ÁLK_ALAPOZÓ!AZ68)</f>
        <v>70</v>
      </c>
      <c r="BA10" s="111">
        <f>SUM(ÁLK_ALAPOZÓ!BA68)</f>
        <v>980</v>
      </c>
      <c r="BB10" s="111">
        <f>SUM(ÁLK_ALAPOZÓ!BB68)</f>
        <v>77</v>
      </c>
      <c r="BC10" s="111">
        <f>SUM(ÁLK_ALAPOZÓ!BC68)</f>
        <v>1096</v>
      </c>
      <c r="BD10" s="111">
        <f>SUM(ÁLK_ALAPOZÓ!BD68)</f>
        <v>127</v>
      </c>
      <c r="BE10" s="113">
        <f>SUM(ÁLK_ALAPOZÓ!BE68)</f>
        <v>147</v>
      </c>
      <c r="BF10" s="240"/>
      <c r="BG10" s="241"/>
    </row>
    <row r="11" spans="1:59" ht="15.75" customHeight="1">
      <c r="A11" s="47" t="s">
        <v>7</v>
      </c>
      <c r="B11" s="48"/>
      <c r="C11" s="49" t="s">
        <v>50</v>
      </c>
      <c r="D11" s="50"/>
      <c r="E11" s="51"/>
      <c r="F11" s="52"/>
      <c r="G11" s="51"/>
      <c r="H11" s="52"/>
      <c r="I11" s="53"/>
      <c r="J11" s="52"/>
      <c r="K11" s="51"/>
      <c r="L11" s="52"/>
      <c r="M11" s="51"/>
      <c r="N11" s="52"/>
      <c r="O11" s="53"/>
      <c r="P11" s="52"/>
      <c r="Q11" s="51"/>
      <c r="R11" s="52"/>
      <c r="S11" s="51"/>
      <c r="T11" s="5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1"/>
      <c r="AJ11" s="52"/>
      <c r="AK11" s="51"/>
      <c r="AL11" s="52"/>
      <c r="AM11" s="53"/>
      <c r="AN11" s="52"/>
      <c r="AO11" s="51"/>
      <c r="AP11" s="52"/>
      <c r="AQ11" s="51"/>
      <c r="AR11" s="52"/>
      <c r="AS11" s="53"/>
      <c r="AT11" s="52"/>
      <c r="AU11" s="51"/>
      <c r="AV11" s="52"/>
      <c r="AW11" s="51"/>
      <c r="AX11" s="52"/>
      <c r="AY11" s="54"/>
      <c r="AZ11" s="55"/>
      <c r="BA11" s="55"/>
      <c r="BB11" s="55"/>
      <c r="BC11" s="55"/>
      <c r="BD11" s="55"/>
      <c r="BE11" s="369"/>
    </row>
    <row r="12" spans="1:59" ht="15.75" customHeight="1">
      <c r="A12" s="473" t="s">
        <v>443</v>
      </c>
      <c r="B12" s="474" t="s">
        <v>15</v>
      </c>
      <c r="C12" s="901" t="s">
        <v>171</v>
      </c>
      <c r="D12" s="243"/>
      <c r="E12" s="244" t="str">
        <f t="shared" ref="E12:E40" si="0">IF(D12*14=0,"",D12*14)</f>
        <v/>
      </c>
      <c r="F12" s="243"/>
      <c r="G12" s="244" t="str">
        <f t="shared" ref="G12:G40" si="1">IF(F12*14=0,"",F12*14)</f>
        <v/>
      </c>
      <c r="H12" s="243"/>
      <c r="I12" s="245"/>
      <c r="J12" s="388"/>
      <c r="K12" s="244" t="str">
        <f t="shared" ref="K12:K40" si="2">IF(J12*14=0,"",J12*14)</f>
        <v/>
      </c>
      <c r="L12" s="247"/>
      <c r="M12" s="244" t="str">
        <f t="shared" ref="M12:M40" si="3">IF(L12*14=0,"",L12*14)</f>
        <v/>
      </c>
      <c r="N12" s="247"/>
      <c r="O12" s="248"/>
      <c r="P12" s="247"/>
      <c r="Q12" s="244" t="str">
        <f t="shared" ref="Q12:Q40" si="4">IF(P12*14=0,"",P12*14)</f>
        <v/>
      </c>
      <c r="R12" s="247"/>
      <c r="S12" s="244" t="str">
        <f t="shared" ref="S12:S40" si="5">IF(R12*14=0,"",R12*14)</f>
        <v/>
      </c>
      <c r="T12" s="247"/>
      <c r="U12" s="249"/>
      <c r="V12" s="388">
        <v>3</v>
      </c>
      <c r="W12" s="244">
        <f t="shared" ref="W12:W40" si="6">IF(V12*14=0,"",V12*14)</f>
        <v>42</v>
      </c>
      <c r="X12" s="247">
        <v>2</v>
      </c>
      <c r="Y12" s="244">
        <f t="shared" ref="Y12:Y40" si="7">IF(X12*14=0,"",X12*14)</f>
        <v>28</v>
      </c>
      <c r="Z12" s="247">
        <v>5</v>
      </c>
      <c r="AA12" s="248" t="s">
        <v>15</v>
      </c>
      <c r="AB12" s="247"/>
      <c r="AC12" s="244" t="str">
        <f t="shared" ref="AC12:AC40" si="8">IF(AB12*14=0,"",AB12*14)</f>
        <v/>
      </c>
      <c r="AD12" s="247"/>
      <c r="AE12" s="244" t="str">
        <f t="shared" ref="AE12:AE40" si="9">IF(AD12*14=0,"",AD12*14)</f>
        <v/>
      </c>
      <c r="AF12" s="247"/>
      <c r="AG12" s="249"/>
      <c r="AH12" s="388"/>
      <c r="AI12" s="244" t="str">
        <f t="shared" ref="AI12:AI40" si="10">IF(AH12*14=0,"",AH12*14)</f>
        <v/>
      </c>
      <c r="AJ12" s="247"/>
      <c r="AK12" s="244" t="str">
        <f t="shared" ref="AK12:AK40" si="11">IF(AJ12*14=0,"",AJ12*14)</f>
        <v/>
      </c>
      <c r="AL12" s="247"/>
      <c r="AM12" s="248"/>
      <c r="AN12" s="388"/>
      <c r="AO12" s="244" t="str">
        <f t="shared" ref="AO12:AO40" si="12">IF(AN12*14=0,"",AN12*14)</f>
        <v/>
      </c>
      <c r="AP12" s="247"/>
      <c r="AQ12" s="244" t="str">
        <f t="shared" ref="AQ12:AQ40" si="13">IF(AP12*14=0,"",AP12*14)</f>
        <v/>
      </c>
      <c r="AR12" s="247"/>
      <c r="AS12" s="248"/>
      <c r="AT12" s="247"/>
      <c r="AU12" s="244" t="str">
        <f t="shared" ref="AU12:AU40" si="14">IF(AT12*14=0,"",AT12*14)</f>
        <v/>
      </c>
      <c r="AV12" s="247"/>
      <c r="AW12" s="244" t="str">
        <f t="shared" ref="AW12:AW40" si="15">IF(AV12*14=0,"",AV12*14)</f>
        <v/>
      </c>
      <c r="AX12" s="247"/>
      <c r="AY12" s="247"/>
      <c r="AZ12" s="434">
        <f t="shared" ref="AZ12:AZ40" si="16">IF(D12+J12+P12+V12+AB12+AH12+AN12+AT12=0,"",D12+J12+P12+V12+AB12+AH12+AN12+AT12)</f>
        <v>3</v>
      </c>
      <c r="BA12" s="244">
        <f t="shared" ref="BA12:BA40" si="17">IF((D12+J12+P12+V12+AB12+AH12+AN12+AT12)*14=0,"",(D12+J12+P12+V12+AB12+AH12+AN12+AT12)*14)</f>
        <v>42</v>
      </c>
      <c r="BB12" s="250">
        <f t="shared" ref="BB12:BB40" si="18">IF(F12+L12+R12+X12+AD12+AJ12+AP12+AV12=0,"",F12+L12+R12+X12+AD12+AJ12+AP12+AV12)</f>
        <v>2</v>
      </c>
      <c r="BC12" s="244">
        <f t="shared" ref="BC12:BC40" si="19">IF((L12+F12+R12+X12+AD12+AJ12+AP12+AV12)*14=0,"",(L12+F12+R12+X12+AD12+AJ12+AP12+AV12)*14)</f>
        <v>28</v>
      </c>
      <c r="BD12" s="250">
        <f t="shared" ref="BD12:BD40" si="20">IF(N12+H12+T12+Z12+AF12+AL12+AR12+AX12=0,"",N12+H12+T12+Z12+AF12+AL12+AR12+AX12)</f>
        <v>5</v>
      </c>
      <c r="BE12" s="371">
        <f t="shared" ref="BE12:BE40" si="21">IF(D12+F12+L12+J12+P12+R12+V12+X12+AB12+AD12+AH12+AJ12+AN12+AP12+AT12+AV12=0,"",D12+F12+L12+J12+P12+R12+V12+X12+AB12+AD12+AH12+AJ12+AN12+AP12+AT12+AV12)</f>
        <v>5</v>
      </c>
      <c r="BF12" s="251" t="s">
        <v>312</v>
      </c>
      <c r="BG12" s="252" t="s">
        <v>313</v>
      </c>
    </row>
    <row r="13" spans="1:59" ht="15.75" customHeight="1">
      <c r="A13" s="473" t="s">
        <v>248</v>
      </c>
      <c r="B13" s="475" t="s">
        <v>15</v>
      </c>
      <c r="C13" s="901" t="s">
        <v>565</v>
      </c>
      <c r="D13" s="243"/>
      <c r="E13" s="244" t="str">
        <f t="shared" si="0"/>
        <v/>
      </c>
      <c r="F13" s="243"/>
      <c r="G13" s="244" t="str">
        <f t="shared" si="1"/>
        <v/>
      </c>
      <c r="H13" s="243"/>
      <c r="I13" s="245"/>
      <c r="J13" s="388"/>
      <c r="K13" s="244" t="str">
        <f t="shared" si="2"/>
        <v/>
      </c>
      <c r="L13" s="247"/>
      <c r="M13" s="244" t="str">
        <f t="shared" si="3"/>
        <v/>
      </c>
      <c r="N13" s="247"/>
      <c r="O13" s="248"/>
      <c r="P13" s="247"/>
      <c r="Q13" s="244" t="str">
        <f t="shared" si="4"/>
        <v/>
      </c>
      <c r="R13" s="247"/>
      <c r="S13" s="244" t="str">
        <f t="shared" si="5"/>
        <v/>
      </c>
      <c r="T13" s="247"/>
      <c r="U13" s="249"/>
      <c r="V13" s="388">
        <v>2</v>
      </c>
      <c r="W13" s="244">
        <f t="shared" si="6"/>
        <v>28</v>
      </c>
      <c r="X13" s="247">
        <v>2</v>
      </c>
      <c r="Y13" s="244">
        <f t="shared" si="7"/>
        <v>28</v>
      </c>
      <c r="Z13" s="247">
        <v>4</v>
      </c>
      <c r="AA13" s="248" t="s">
        <v>164</v>
      </c>
      <c r="AB13" s="247"/>
      <c r="AC13" s="244" t="str">
        <f t="shared" si="8"/>
        <v/>
      </c>
      <c r="AD13" s="247"/>
      <c r="AE13" s="244" t="str">
        <f t="shared" si="9"/>
        <v/>
      </c>
      <c r="AF13" s="247"/>
      <c r="AG13" s="249"/>
      <c r="AH13" s="388"/>
      <c r="AI13" s="244" t="str">
        <f t="shared" si="10"/>
        <v/>
      </c>
      <c r="AJ13" s="247"/>
      <c r="AK13" s="244" t="str">
        <f t="shared" si="11"/>
        <v/>
      </c>
      <c r="AL13" s="247"/>
      <c r="AM13" s="248"/>
      <c r="AN13" s="388"/>
      <c r="AO13" s="244" t="str">
        <f t="shared" si="12"/>
        <v/>
      </c>
      <c r="AP13" s="247"/>
      <c r="AQ13" s="244" t="str">
        <f t="shared" si="13"/>
        <v/>
      </c>
      <c r="AR13" s="247"/>
      <c r="AS13" s="248"/>
      <c r="AT13" s="247"/>
      <c r="AU13" s="244" t="str">
        <f t="shared" si="14"/>
        <v/>
      </c>
      <c r="AV13" s="247"/>
      <c r="AW13" s="244" t="str">
        <f t="shared" si="15"/>
        <v/>
      </c>
      <c r="AX13" s="247"/>
      <c r="AY13" s="247"/>
      <c r="AZ13" s="434">
        <f t="shared" si="16"/>
        <v>2</v>
      </c>
      <c r="BA13" s="244">
        <f t="shared" si="17"/>
        <v>28</v>
      </c>
      <c r="BB13" s="250">
        <f t="shared" si="18"/>
        <v>2</v>
      </c>
      <c r="BC13" s="244">
        <f t="shared" si="19"/>
        <v>28</v>
      </c>
      <c r="BD13" s="250">
        <f t="shared" si="20"/>
        <v>4</v>
      </c>
      <c r="BE13" s="371">
        <f t="shared" si="21"/>
        <v>4</v>
      </c>
      <c r="BF13" s="251" t="s">
        <v>284</v>
      </c>
      <c r="BG13" s="252" t="s">
        <v>285</v>
      </c>
    </row>
    <row r="14" spans="1:59" ht="15.75" customHeight="1">
      <c r="A14" s="473" t="s">
        <v>249</v>
      </c>
      <c r="B14" s="475" t="s">
        <v>15</v>
      </c>
      <c r="C14" s="901" t="s">
        <v>566</v>
      </c>
      <c r="D14" s="243">
        <v>2</v>
      </c>
      <c r="E14" s="244">
        <f t="shared" si="0"/>
        <v>28</v>
      </c>
      <c r="F14" s="243"/>
      <c r="G14" s="244" t="str">
        <f t="shared" si="1"/>
        <v/>
      </c>
      <c r="H14" s="243"/>
      <c r="I14" s="245"/>
      <c r="J14" s="388"/>
      <c r="K14" s="244" t="str">
        <f t="shared" si="2"/>
        <v/>
      </c>
      <c r="L14" s="247"/>
      <c r="M14" s="244" t="str">
        <f t="shared" si="3"/>
        <v/>
      </c>
      <c r="N14" s="247"/>
      <c r="O14" s="248"/>
      <c r="P14" s="247"/>
      <c r="Q14" s="244" t="str">
        <f t="shared" si="4"/>
        <v/>
      </c>
      <c r="R14" s="247"/>
      <c r="S14" s="244" t="str">
        <f t="shared" si="5"/>
        <v/>
      </c>
      <c r="T14" s="247"/>
      <c r="U14" s="249"/>
      <c r="V14" s="388">
        <v>1</v>
      </c>
      <c r="W14" s="244">
        <f t="shared" si="6"/>
        <v>14</v>
      </c>
      <c r="X14" s="247">
        <v>2</v>
      </c>
      <c r="Y14" s="244">
        <f t="shared" si="7"/>
        <v>28</v>
      </c>
      <c r="Z14" s="247">
        <v>4</v>
      </c>
      <c r="AA14" s="248" t="s">
        <v>164</v>
      </c>
      <c r="AB14" s="247"/>
      <c r="AC14" s="244" t="str">
        <f t="shared" si="8"/>
        <v/>
      </c>
      <c r="AD14" s="247"/>
      <c r="AE14" s="244" t="str">
        <f t="shared" si="9"/>
        <v/>
      </c>
      <c r="AF14" s="247"/>
      <c r="AG14" s="249"/>
      <c r="AH14" s="388"/>
      <c r="AI14" s="244" t="str">
        <f t="shared" si="10"/>
        <v/>
      </c>
      <c r="AJ14" s="247"/>
      <c r="AK14" s="244" t="str">
        <f t="shared" si="11"/>
        <v/>
      </c>
      <c r="AL14" s="247"/>
      <c r="AM14" s="248"/>
      <c r="AN14" s="388"/>
      <c r="AO14" s="244" t="str">
        <f t="shared" si="12"/>
        <v/>
      </c>
      <c r="AP14" s="247"/>
      <c r="AQ14" s="244" t="str">
        <f t="shared" si="13"/>
        <v/>
      </c>
      <c r="AR14" s="247"/>
      <c r="AS14" s="248"/>
      <c r="AT14" s="247"/>
      <c r="AU14" s="244" t="str">
        <f t="shared" si="14"/>
        <v/>
      </c>
      <c r="AV14" s="247"/>
      <c r="AW14" s="244" t="str">
        <f t="shared" si="15"/>
        <v/>
      </c>
      <c r="AX14" s="247"/>
      <c r="AY14" s="247"/>
      <c r="AZ14" s="434">
        <f t="shared" si="16"/>
        <v>3</v>
      </c>
      <c r="BA14" s="244">
        <f t="shared" si="17"/>
        <v>42</v>
      </c>
      <c r="BB14" s="250">
        <f t="shared" si="18"/>
        <v>2</v>
      </c>
      <c r="BC14" s="244">
        <f t="shared" si="19"/>
        <v>28</v>
      </c>
      <c r="BD14" s="250">
        <f t="shared" si="20"/>
        <v>4</v>
      </c>
      <c r="BE14" s="371">
        <f t="shared" si="21"/>
        <v>5</v>
      </c>
      <c r="BF14" s="251" t="s">
        <v>284</v>
      </c>
      <c r="BG14" s="252" t="s">
        <v>285</v>
      </c>
    </row>
    <row r="15" spans="1:59" ht="15.75" customHeight="1">
      <c r="A15" s="473" t="s">
        <v>444</v>
      </c>
      <c r="B15" s="475" t="s">
        <v>15</v>
      </c>
      <c r="C15" s="384" t="s">
        <v>168</v>
      </c>
      <c r="D15" s="243"/>
      <c r="E15" s="244" t="str">
        <f t="shared" si="0"/>
        <v/>
      </c>
      <c r="F15" s="243"/>
      <c r="G15" s="244" t="str">
        <f t="shared" si="1"/>
        <v/>
      </c>
      <c r="H15" s="243"/>
      <c r="I15" s="245"/>
      <c r="J15" s="388"/>
      <c r="K15" s="244" t="str">
        <f t="shared" si="2"/>
        <v/>
      </c>
      <c r="L15" s="247"/>
      <c r="M15" s="244" t="str">
        <f t="shared" si="3"/>
        <v/>
      </c>
      <c r="N15" s="247"/>
      <c r="O15" s="248"/>
      <c r="P15" s="247"/>
      <c r="Q15" s="244" t="str">
        <f t="shared" si="4"/>
        <v/>
      </c>
      <c r="R15" s="247"/>
      <c r="S15" s="244" t="str">
        <f t="shared" si="5"/>
        <v/>
      </c>
      <c r="T15" s="247"/>
      <c r="U15" s="249"/>
      <c r="V15" s="388">
        <v>3</v>
      </c>
      <c r="W15" s="244">
        <f t="shared" si="6"/>
        <v>42</v>
      </c>
      <c r="X15" s="247">
        <v>2</v>
      </c>
      <c r="Y15" s="244">
        <f t="shared" si="7"/>
        <v>28</v>
      </c>
      <c r="Z15" s="247">
        <v>5</v>
      </c>
      <c r="AA15" s="248" t="s">
        <v>15</v>
      </c>
      <c r="AB15" s="247"/>
      <c r="AC15" s="244" t="str">
        <f t="shared" si="8"/>
        <v/>
      </c>
      <c r="AD15" s="247"/>
      <c r="AE15" s="244" t="str">
        <f t="shared" si="9"/>
        <v/>
      </c>
      <c r="AF15" s="247"/>
      <c r="AG15" s="249"/>
      <c r="AH15" s="388"/>
      <c r="AI15" s="244" t="str">
        <f t="shared" si="10"/>
        <v/>
      </c>
      <c r="AJ15" s="247"/>
      <c r="AK15" s="244" t="str">
        <f t="shared" si="11"/>
        <v/>
      </c>
      <c r="AL15" s="247"/>
      <c r="AM15" s="248"/>
      <c r="AN15" s="388"/>
      <c r="AO15" s="244" t="str">
        <f t="shared" si="12"/>
        <v/>
      </c>
      <c r="AP15" s="247"/>
      <c r="AQ15" s="244" t="str">
        <f t="shared" si="13"/>
        <v/>
      </c>
      <c r="AR15" s="247"/>
      <c r="AS15" s="248"/>
      <c r="AT15" s="247"/>
      <c r="AU15" s="244" t="str">
        <f t="shared" si="14"/>
        <v/>
      </c>
      <c r="AV15" s="247"/>
      <c r="AW15" s="244" t="str">
        <f t="shared" si="15"/>
        <v/>
      </c>
      <c r="AX15" s="247"/>
      <c r="AY15" s="247"/>
      <c r="AZ15" s="434">
        <f t="shared" si="16"/>
        <v>3</v>
      </c>
      <c r="BA15" s="244">
        <f t="shared" si="17"/>
        <v>42</v>
      </c>
      <c r="BB15" s="250">
        <f t="shared" si="18"/>
        <v>2</v>
      </c>
      <c r="BC15" s="244">
        <f t="shared" si="19"/>
        <v>28</v>
      </c>
      <c r="BD15" s="250">
        <f t="shared" si="20"/>
        <v>5</v>
      </c>
      <c r="BE15" s="371">
        <f t="shared" si="21"/>
        <v>5</v>
      </c>
      <c r="BF15" s="194" t="s">
        <v>312</v>
      </c>
      <c r="BG15" s="252" t="s">
        <v>313</v>
      </c>
    </row>
    <row r="16" spans="1:59" ht="15.75" customHeight="1">
      <c r="A16" s="473" t="s">
        <v>445</v>
      </c>
      <c r="B16" s="475" t="s">
        <v>15</v>
      </c>
      <c r="C16" s="384" t="s">
        <v>167</v>
      </c>
      <c r="D16" s="243"/>
      <c r="E16" s="244" t="str">
        <f t="shared" si="0"/>
        <v/>
      </c>
      <c r="F16" s="243"/>
      <c r="G16" s="244" t="str">
        <f t="shared" si="1"/>
        <v/>
      </c>
      <c r="H16" s="243"/>
      <c r="I16" s="245"/>
      <c r="J16" s="388"/>
      <c r="K16" s="244" t="str">
        <f t="shared" si="2"/>
        <v/>
      </c>
      <c r="L16" s="247"/>
      <c r="M16" s="244" t="str">
        <f t="shared" si="3"/>
        <v/>
      </c>
      <c r="N16" s="247"/>
      <c r="O16" s="248"/>
      <c r="P16" s="247"/>
      <c r="Q16" s="244" t="str">
        <f t="shared" si="4"/>
        <v/>
      </c>
      <c r="R16" s="247"/>
      <c r="S16" s="244" t="str">
        <f t="shared" si="5"/>
        <v/>
      </c>
      <c r="T16" s="247"/>
      <c r="U16" s="249"/>
      <c r="V16" s="388"/>
      <c r="W16" s="244" t="str">
        <f t="shared" si="6"/>
        <v/>
      </c>
      <c r="X16" s="247"/>
      <c r="Y16" s="244" t="str">
        <f t="shared" si="7"/>
        <v/>
      </c>
      <c r="Z16" s="247"/>
      <c r="AA16" s="248"/>
      <c r="AB16" s="247">
        <v>2</v>
      </c>
      <c r="AC16" s="244">
        <f t="shared" si="8"/>
        <v>28</v>
      </c>
      <c r="AD16" s="247">
        <v>2</v>
      </c>
      <c r="AE16" s="244">
        <f t="shared" si="9"/>
        <v>28</v>
      </c>
      <c r="AF16" s="247">
        <v>4</v>
      </c>
      <c r="AG16" s="249" t="s">
        <v>117</v>
      </c>
      <c r="AH16" s="388"/>
      <c r="AI16" s="244" t="str">
        <f t="shared" si="10"/>
        <v/>
      </c>
      <c r="AJ16" s="247"/>
      <c r="AK16" s="244" t="str">
        <f t="shared" si="11"/>
        <v/>
      </c>
      <c r="AL16" s="247"/>
      <c r="AM16" s="248"/>
      <c r="AN16" s="388"/>
      <c r="AO16" s="244" t="str">
        <f t="shared" si="12"/>
        <v/>
      </c>
      <c r="AP16" s="247"/>
      <c r="AQ16" s="244" t="str">
        <f t="shared" si="13"/>
        <v/>
      </c>
      <c r="AR16" s="247"/>
      <c r="AS16" s="248"/>
      <c r="AT16" s="247"/>
      <c r="AU16" s="244" t="str">
        <f t="shared" si="14"/>
        <v/>
      </c>
      <c r="AV16" s="247"/>
      <c r="AW16" s="244" t="str">
        <f t="shared" si="15"/>
        <v/>
      </c>
      <c r="AX16" s="247"/>
      <c r="AY16" s="247"/>
      <c r="AZ16" s="434">
        <f t="shared" si="16"/>
        <v>2</v>
      </c>
      <c r="BA16" s="244">
        <f t="shared" si="17"/>
        <v>28</v>
      </c>
      <c r="BB16" s="250">
        <f t="shared" si="18"/>
        <v>2</v>
      </c>
      <c r="BC16" s="244">
        <f t="shared" si="19"/>
        <v>28</v>
      </c>
      <c r="BD16" s="250">
        <f t="shared" si="20"/>
        <v>4</v>
      </c>
      <c r="BE16" s="371">
        <f t="shared" si="21"/>
        <v>4</v>
      </c>
      <c r="BF16" s="251" t="s">
        <v>325</v>
      </c>
      <c r="BG16" s="252" t="s">
        <v>326</v>
      </c>
    </row>
    <row r="17" spans="1:59" s="77" customFormat="1" ht="15.75" customHeight="1">
      <c r="A17" s="473" t="s">
        <v>446</v>
      </c>
      <c r="B17" s="475" t="s">
        <v>15</v>
      </c>
      <c r="C17" s="384" t="s">
        <v>166</v>
      </c>
      <c r="D17" s="243"/>
      <c r="E17" s="244" t="str">
        <f t="shared" si="0"/>
        <v/>
      </c>
      <c r="F17" s="243"/>
      <c r="G17" s="244" t="str">
        <f t="shared" si="1"/>
        <v/>
      </c>
      <c r="H17" s="243"/>
      <c r="I17" s="245"/>
      <c r="J17" s="388"/>
      <c r="K17" s="244" t="str">
        <f t="shared" si="2"/>
        <v/>
      </c>
      <c r="L17" s="247"/>
      <c r="M17" s="244" t="str">
        <f t="shared" si="3"/>
        <v/>
      </c>
      <c r="N17" s="247"/>
      <c r="O17" s="248"/>
      <c r="P17" s="247"/>
      <c r="Q17" s="244" t="str">
        <f t="shared" si="4"/>
        <v/>
      </c>
      <c r="R17" s="247"/>
      <c r="S17" s="244" t="str">
        <f t="shared" si="5"/>
        <v/>
      </c>
      <c r="T17" s="247"/>
      <c r="U17" s="249"/>
      <c r="V17" s="388"/>
      <c r="W17" s="244" t="str">
        <f t="shared" si="6"/>
        <v/>
      </c>
      <c r="X17" s="247"/>
      <c r="Y17" s="244" t="str">
        <f t="shared" si="7"/>
        <v/>
      </c>
      <c r="Z17" s="247"/>
      <c r="AA17" s="248"/>
      <c r="AB17" s="247">
        <v>4</v>
      </c>
      <c r="AC17" s="244">
        <f t="shared" si="8"/>
        <v>56</v>
      </c>
      <c r="AD17" s="247">
        <v>2</v>
      </c>
      <c r="AE17" s="244">
        <f t="shared" si="9"/>
        <v>28</v>
      </c>
      <c r="AF17" s="247">
        <v>6</v>
      </c>
      <c r="AG17" s="249" t="s">
        <v>15</v>
      </c>
      <c r="AH17" s="388"/>
      <c r="AI17" s="244" t="str">
        <f t="shared" si="10"/>
        <v/>
      </c>
      <c r="AJ17" s="247"/>
      <c r="AK17" s="244" t="str">
        <f t="shared" si="11"/>
        <v/>
      </c>
      <c r="AL17" s="247"/>
      <c r="AM17" s="248"/>
      <c r="AN17" s="388"/>
      <c r="AO17" s="244" t="str">
        <f t="shared" si="12"/>
        <v/>
      </c>
      <c r="AP17" s="247"/>
      <c r="AQ17" s="244" t="str">
        <f t="shared" si="13"/>
        <v/>
      </c>
      <c r="AR17" s="247"/>
      <c r="AS17" s="248"/>
      <c r="AT17" s="247"/>
      <c r="AU17" s="244" t="str">
        <f t="shared" si="14"/>
        <v/>
      </c>
      <c r="AV17" s="247"/>
      <c r="AW17" s="244" t="str">
        <f t="shared" si="15"/>
        <v/>
      </c>
      <c r="AX17" s="247"/>
      <c r="AY17" s="247"/>
      <c r="AZ17" s="434">
        <f t="shared" si="16"/>
        <v>4</v>
      </c>
      <c r="BA17" s="244">
        <f t="shared" si="17"/>
        <v>56</v>
      </c>
      <c r="BB17" s="250">
        <f t="shared" si="18"/>
        <v>2</v>
      </c>
      <c r="BC17" s="244">
        <f t="shared" si="19"/>
        <v>28</v>
      </c>
      <c r="BD17" s="250">
        <f t="shared" si="20"/>
        <v>6</v>
      </c>
      <c r="BE17" s="371">
        <f t="shared" si="21"/>
        <v>6</v>
      </c>
      <c r="BF17" s="251" t="s">
        <v>357</v>
      </c>
      <c r="BG17" s="252" t="s">
        <v>421</v>
      </c>
    </row>
    <row r="18" spans="1:59" ht="15.75" customHeight="1">
      <c r="A18" s="473" t="s">
        <v>447</v>
      </c>
      <c r="B18" s="476" t="s">
        <v>15</v>
      </c>
      <c r="C18" s="384" t="s">
        <v>165</v>
      </c>
      <c r="D18" s="243"/>
      <c r="E18" s="244" t="str">
        <f t="shared" si="0"/>
        <v/>
      </c>
      <c r="F18" s="243"/>
      <c r="G18" s="244" t="str">
        <f t="shared" si="1"/>
        <v/>
      </c>
      <c r="H18" s="243"/>
      <c r="I18" s="245"/>
      <c r="J18" s="388"/>
      <c r="K18" s="244" t="str">
        <f t="shared" si="2"/>
        <v/>
      </c>
      <c r="L18" s="247"/>
      <c r="M18" s="244" t="str">
        <f t="shared" si="3"/>
        <v/>
      </c>
      <c r="N18" s="247"/>
      <c r="O18" s="248"/>
      <c r="P18" s="247"/>
      <c r="Q18" s="244" t="str">
        <f t="shared" si="4"/>
        <v/>
      </c>
      <c r="R18" s="247"/>
      <c r="S18" s="244" t="str">
        <f t="shared" si="5"/>
        <v/>
      </c>
      <c r="T18" s="247"/>
      <c r="U18" s="249"/>
      <c r="V18" s="388"/>
      <c r="W18" s="244" t="str">
        <f t="shared" si="6"/>
        <v/>
      </c>
      <c r="X18" s="247"/>
      <c r="Y18" s="244" t="str">
        <f t="shared" si="7"/>
        <v/>
      </c>
      <c r="Z18" s="247"/>
      <c r="AA18" s="248"/>
      <c r="AB18" s="247">
        <v>2</v>
      </c>
      <c r="AC18" s="244">
        <f t="shared" si="8"/>
        <v>28</v>
      </c>
      <c r="AD18" s="247">
        <v>2</v>
      </c>
      <c r="AE18" s="244">
        <f t="shared" si="9"/>
        <v>28</v>
      </c>
      <c r="AF18" s="247">
        <v>4</v>
      </c>
      <c r="AG18" s="249" t="s">
        <v>164</v>
      </c>
      <c r="AH18" s="388"/>
      <c r="AI18" s="244" t="str">
        <f t="shared" si="10"/>
        <v/>
      </c>
      <c r="AJ18" s="247"/>
      <c r="AK18" s="244" t="str">
        <f t="shared" si="11"/>
        <v/>
      </c>
      <c r="AL18" s="247"/>
      <c r="AM18" s="248"/>
      <c r="AN18" s="388"/>
      <c r="AO18" s="244" t="str">
        <f t="shared" si="12"/>
        <v/>
      </c>
      <c r="AP18" s="247"/>
      <c r="AQ18" s="244" t="str">
        <f t="shared" si="13"/>
        <v/>
      </c>
      <c r="AR18" s="247"/>
      <c r="AS18" s="248"/>
      <c r="AT18" s="247"/>
      <c r="AU18" s="244" t="str">
        <f t="shared" si="14"/>
        <v/>
      </c>
      <c r="AV18" s="247"/>
      <c r="AW18" s="244" t="str">
        <f t="shared" si="15"/>
        <v/>
      </c>
      <c r="AX18" s="247"/>
      <c r="AY18" s="247"/>
      <c r="AZ18" s="434">
        <f t="shared" si="16"/>
        <v>2</v>
      </c>
      <c r="BA18" s="244">
        <f t="shared" si="17"/>
        <v>28</v>
      </c>
      <c r="BB18" s="250">
        <f t="shared" si="18"/>
        <v>2</v>
      </c>
      <c r="BC18" s="244">
        <f t="shared" si="19"/>
        <v>28</v>
      </c>
      <c r="BD18" s="250">
        <f t="shared" si="20"/>
        <v>4</v>
      </c>
      <c r="BE18" s="371">
        <f t="shared" si="21"/>
        <v>4</v>
      </c>
      <c r="BF18" s="251" t="s">
        <v>357</v>
      </c>
      <c r="BG18" s="252" t="s">
        <v>358</v>
      </c>
    </row>
    <row r="19" spans="1:59" ht="15.75" customHeight="1">
      <c r="A19" s="473"/>
      <c r="B19" s="477" t="s">
        <v>127</v>
      </c>
      <c r="C19" s="384" t="s">
        <v>163</v>
      </c>
      <c r="D19" s="243"/>
      <c r="E19" s="244" t="str">
        <f t="shared" si="0"/>
        <v/>
      </c>
      <c r="F19" s="243"/>
      <c r="G19" s="244" t="str">
        <f t="shared" si="1"/>
        <v/>
      </c>
      <c r="H19" s="243"/>
      <c r="I19" s="245"/>
      <c r="J19" s="388"/>
      <c r="K19" s="244" t="str">
        <f t="shared" si="2"/>
        <v/>
      </c>
      <c r="L19" s="247"/>
      <c r="M19" s="244" t="str">
        <f t="shared" si="3"/>
        <v/>
      </c>
      <c r="N19" s="247"/>
      <c r="O19" s="248"/>
      <c r="P19" s="247"/>
      <c r="Q19" s="244" t="str">
        <f t="shared" si="4"/>
        <v/>
      </c>
      <c r="R19" s="247"/>
      <c r="S19" s="244" t="str">
        <f t="shared" si="5"/>
        <v/>
      </c>
      <c r="T19" s="247"/>
      <c r="U19" s="249"/>
      <c r="V19" s="388"/>
      <c r="W19" s="244" t="str">
        <f t="shared" si="6"/>
        <v/>
      </c>
      <c r="X19" s="247"/>
      <c r="Y19" s="244" t="str">
        <f t="shared" si="7"/>
        <v/>
      </c>
      <c r="Z19" s="247"/>
      <c r="AA19" s="248"/>
      <c r="AB19" s="247">
        <v>1</v>
      </c>
      <c r="AC19" s="244">
        <f t="shared" si="8"/>
        <v>14</v>
      </c>
      <c r="AD19" s="247">
        <v>1</v>
      </c>
      <c r="AE19" s="244">
        <f t="shared" si="9"/>
        <v>14</v>
      </c>
      <c r="AF19" s="247">
        <v>3</v>
      </c>
      <c r="AG19" s="249" t="s">
        <v>117</v>
      </c>
      <c r="AH19" s="388"/>
      <c r="AI19" s="244" t="str">
        <f t="shared" si="10"/>
        <v/>
      </c>
      <c r="AJ19" s="247"/>
      <c r="AK19" s="244" t="str">
        <f t="shared" si="11"/>
        <v/>
      </c>
      <c r="AL19" s="247"/>
      <c r="AM19" s="248"/>
      <c r="AN19" s="388"/>
      <c r="AO19" s="244" t="str">
        <f t="shared" si="12"/>
        <v/>
      </c>
      <c r="AP19" s="247"/>
      <c r="AQ19" s="244" t="str">
        <f t="shared" si="13"/>
        <v/>
      </c>
      <c r="AR19" s="247"/>
      <c r="AS19" s="248"/>
      <c r="AT19" s="247"/>
      <c r="AU19" s="244" t="str">
        <f t="shared" si="14"/>
        <v/>
      </c>
      <c r="AV19" s="247"/>
      <c r="AW19" s="244" t="str">
        <f t="shared" si="15"/>
        <v/>
      </c>
      <c r="AX19" s="247"/>
      <c r="AY19" s="247"/>
      <c r="AZ19" s="434">
        <f t="shared" si="16"/>
        <v>1</v>
      </c>
      <c r="BA19" s="244">
        <f t="shared" si="17"/>
        <v>14</v>
      </c>
      <c r="BB19" s="250">
        <f t="shared" si="18"/>
        <v>1</v>
      </c>
      <c r="BC19" s="244">
        <f t="shared" si="19"/>
        <v>14</v>
      </c>
      <c r="BD19" s="250">
        <f t="shared" si="20"/>
        <v>3</v>
      </c>
      <c r="BE19" s="371">
        <f t="shared" si="21"/>
        <v>2</v>
      </c>
    </row>
    <row r="20" spans="1:59" ht="15.75" customHeight="1">
      <c r="A20" s="473" t="s">
        <v>448</v>
      </c>
      <c r="B20" s="476" t="s">
        <v>15</v>
      </c>
      <c r="C20" s="384" t="s">
        <v>162</v>
      </c>
      <c r="D20" s="243"/>
      <c r="E20" s="244" t="str">
        <f t="shared" si="0"/>
        <v/>
      </c>
      <c r="F20" s="243"/>
      <c r="G20" s="244" t="str">
        <f t="shared" si="1"/>
        <v/>
      </c>
      <c r="H20" s="243"/>
      <c r="I20" s="245"/>
      <c r="J20" s="388"/>
      <c r="K20" s="244" t="str">
        <f t="shared" si="2"/>
        <v/>
      </c>
      <c r="L20" s="247"/>
      <c r="M20" s="244" t="str">
        <f t="shared" si="3"/>
        <v/>
      </c>
      <c r="N20" s="247"/>
      <c r="O20" s="248"/>
      <c r="P20" s="247"/>
      <c r="Q20" s="244" t="str">
        <f t="shared" si="4"/>
        <v/>
      </c>
      <c r="R20" s="247"/>
      <c r="S20" s="244" t="str">
        <f t="shared" si="5"/>
        <v/>
      </c>
      <c r="T20" s="247"/>
      <c r="U20" s="249"/>
      <c r="V20" s="388"/>
      <c r="W20" s="244" t="str">
        <f t="shared" si="6"/>
        <v/>
      </c>
      <c r="X20" s="247"/>
      <c r="Y20" s="244" t="str">
        <f t="shared" si="7"/>
        <v/>
      </c>
      <c r="Z20" s="247"/>
      <c r="AA20" s="248"/>
      <c r="AB20" s="247"/>
      <c r="AC20" s="244" t="str">
        <f t="shared" si="8"/>
        <v/>
      </c>
      <c r="AD20" s="247"/>
      <c r="AE20" s="244" t="str">
        <f t="shared" si="9"/>
        <v/>
      </c>
      <c r="AF20" s="247"/>
      <c r="AG20" s="249"/>
      <c r="AH20" s="388">
        <v>1</v>
      </c>
      <c r="AI20" s="244">
        <f t="shared" si="10"/>
        <v>14</v>
      </c>
      <c r="AJ20" s="247">
        <v>1</v>
      </c>
      <c r="AK20" s="244">
        <f t="shared" si="11"/>
        <v>14</v>
      </c>
      <c r="AL20" s="247">
        <v>2</v>
      </c>
      <c r="AM20" s="248" t="s">
        <v>117</v>
      </c>
      <c r="AN20" s="388"/>
      <c r="AO20" s="244" t="str">
        <f t="shared" si="12"/>
        <v/>
      </c>
      <c r="AP20" s="247"/>
      <c r="AQ20" s="244" t="str">
        <f t="shared" si="13"/>
        <v/>
      </c>
      <c r="AR20" s="247"/>
      <c r="AS20" s="248"/>
      <c r="AT20" s="247"/>
      <c r="AU20" s="244" t="str">
        <f t="shared" si="14"/>
        <v/>
      </c>
      <c r="AV20" s="247"/>
      <c r="AW20" s="244" t="str">
        <f t="shared" si="15"/>
        <v/>
      </c>
      <c r="AX20" s="247"/>
      <c r="AY20" s="247"/>
      <c r="AZ20" s="434">
        <f t="shared" si="16"/>
        <v>1</v>
      </c>
      <c r="BA20" s="244">
        <f t="shared" si="17"/>
        <v>14</v>
      </c>
      <c r="BB20" s="250">
        <f t="shared" si="18"/>
        <v>1</v>
      </c>
      <c r="BC20" s="244">
        <f t="shared" si="19"/>
        <v>14</v>
      </c>
      <c r="BD20" s="250">
        <f t="shared" si="20"/>
        <v>2</v>
      </c>
      <c r="BE20" s="371">
        <f t="shared" si="21"/>
        <v>2</v>
      </c>
      <c r="BF20" s="251" t="s">
        <v>357</v>
      </c>
      <c r="BG20" s="252" t="s">
        <v>421</v>
      </c>
    </row>
    <row r="21" spans="1:59" ht="16.5">
      <c r="A21" s="473" t="s">
        <v>449</v>
      </c>
      <c r="B21" s="477" t="s">
        <v>31</v>
      </c>
      <c r="C21" s="384" t="s">
        <v>487</v>
      </c>
      <c r="D21" s="243"/>
      <c r="E21" s="244" t="str">
        <f t="shared" si="0"/>
        <v/>
      </c>
      <c r="F21" s="243"/>
      <c r="G21" s="244" t="str">
        <f t="shared" si="1"/>
        <v/>
      </c>
      <c r="H21" s="243"/>
      <c r="I21" s="245"/>
      <c r="J21" s="388"/>
      <c r="K21" s="244" t="str">
        <f t="shared" si="2"/>
        <v/>
      </c>
      <c r="L21" s="247"/>
      <c r="M21" s="244" t="str">
        <f t="shared" si="3"/>
        <v/>
      </c>
      <c r="N21" s="247"/>
      <c r="O21" s="248"/>
      <c r="P21" s="247"/>
      <c r="Q21" s="244" t="str">
        <f t="shared" si="4"/>
        <v/>
      </c>
      <c r="R21" s="247"/>
      <c r="S21" s="244" t="str">
        <f t="shared" si="5"/>
        <v/>
      </c>
      <c r="T21" s="247"/>
      <c r="U21" s="249"/>
      <c r="V21" s="388"/>
      <c r="W21" s="244" t="str">
        <f t="shared" si="6"/>
        <v/>
      </c>
      <c r="X21" s="247"/>
      <c r="Y21" s="244" t="str">
        <f t="shared" si="7"/>
        <v/>
      </c>
      <c r="Z21" s="247"/>
      <c r="AA21" s="248"/>
      <c r="AB21" s="247"/>
      <c r="AC21" s="244" t="str">
        <f t="shared" si="8"/>
        <v/>
      </c>
      <c r="AD21" s="247"/>
      <c r="AE21" s="244" t="str">
        <f t="shared" si="9"/>
        <v/>
      </c>
      <c r="AF21" s="247"/>
      <c r="AG21" s="249"/>
      <c r="AH21" s="388">
        <v>2</v>
      </c>
      <c r="AI21" s="244">
        <f t="shared" si="10"/>
        <v>28</v>
      </c>
      <c r="AJ21" s="247">
        <v>2</v>
      </c>
      <c r="AK21" s="244">
        <f t="shared" si="11"/>
        <v>28</v>
      </c>
      <c r="AL21" s="247">
        <v>4</v>
      </c>
      <c r="AM21" s="248" t="s">
        <v>122</v>
      </c>
      <c r="AN21" s="388"/>
      <c r="AO21" s="244" t="str">
        <f t="shared" si="12"/>
        <v/>
      </c>
      <c r="AP21" s="247"/>
      <c r="AQ21" s="244" t="str">
        <f t="shared" si="13"/>
        <v/>
      </c>
      <c r="AR21" s="247"/>
      <c r="AS21" s="248"/>
      <c r="AT21" s="247"/>
      <c r="AU21" s="244" t="str">
        <f t="shared" si="14"/>
        <v/>
      </c>
      <c r="AV21" s="247"/>
      <c r="AW21" s="244" t="str">
        <f t="shared" si="15"/>
        <v/>
      </c>
      <c r="AX21" s="247"/>
      <c r="AY21" s="247"/>
      <c r="AZ21" s="434">
        <f t="shared" si="16"/>
        <v>2</v>
      </c>
      <c r="BA21" s="244">
        <f t="shared" si="17"/>
        <v>28</v>
      </c>
      <c r="BB21" s="250">
        <f t="shared" si="18"/>
        <v>2</v>
      </c>
      <c r="BC21" s="244">
        <f t="shared" si="19"/>
        <v>28</v>
      </c>
      <c r="BD21" s="250">
        <f t="shared" si="20"/>
        <v>4</v>
      </c>
      <c r="BE21" s="371">
        <f t="shared" si="21"/>
        <v>4</v>
      </c>
      <c r="BF21" s="251" t="s">
        <v>357</v>
      </c>
      <c r="BG21" s="252" t="s">
        <v>358</v>
      </c>
    </row>
    <row r="22" spans="1:59" ht="16.5">
      <c r="A22" s="473" t="s">
        <v>450</v>
      </c>
      <c r="B22" s="477" t="s">
        <v>31</v>
      </c>
      <c r="C22" s="384" t="s">
        <v>161</v>
      </c>
      <c r="D22" s="243"/>
      <c r="E22" s="244" t="str">
        <f t="shared" si="0"/>
        <v/>
      </c>
      <c r="F22" s="243"/>
      <c r="G22" s="244" t="str">
        <f t="shared" si="1"/>
        <v/>
      </c>
      <c r="H22" s="243"/>
      <c r="I22" s="245"/>
      <c r="J22" s="388"/>
      <c r="K22" s="244" t="str">
        <f t="shared" si="2"/>
        <v/>
      </c>
      <c r="L22" s="247"/>
      <c r="M22" s="244" t="str">
        <f t="shared" si="3"/>
        <v/>
      </c>
      <c r="N22" s="247"/>
      <c r="O22" s="248"/>
      <c r="P22" s="247"/>
      <c r="Q22" s="244" t="str">
        <f t="shared" si="4"/>
        <v/>
      </c>
      <c r="R22" s="247"/>
      <c r="S22" s="244" t="str">
        <f t="shared" si="5"/>
        <v/>
      </c>
      <c r="T22" s="247"/>
      <c r="U22" s="249"/>
      <c r="V22" s="388"/>
      <c r="W22" s="244" t="str">
        <f t="shared" si="6"/>
        <v/>
      </c>
      <c r="X22" s="247"/>
      <c r="Y22" s="244" t="str">
        <f t="shared" si="7"/>
        <v/>
      </c>
      <c r="Z22" s="247"/>
      <c r="AA22" s="248"/>
      <c r="AB22" s="247"/>
      <c r="AC22" s="244" t="str">
        <f t="shared" si="8"/>
        <v/>
      </c>
      <c r="AD22" s="247"/>
      <c r="AE22" s="244" t="str">
        <f t="shared" si="9"/>
        <v/>
      </c>
      <c r="AF22" s="247"/>
      <c r="AG22" s="249"/>
      <c r="AH22" s="388">
        <v>3</v>
      </c>
      <c r="AI22" s="244">
        <f t="shared" si="10"/>
        <v>42</v>
      </c>
      <c r="AJ22" s="247">
        <v>3</v>
      </c>
      <c r="AK22" s="244">
        <f t="shared" si="11"/>
        <v>42</v>
      </c>
      <c r="AL22" s="247">
        <v>5</v>
      </c>
      <c r="AM22" s="248" t="s">
        <v>15</v>
      </c>
      <c r="AN22" s="388"/>
      <c r="AO22" s="244" t="str">
        <f t="shared" si="12"/>
        <v/>
      </c>
      <c r="AP22" s="247"/>
      <c r="AQ22" s="244" t="str">
        <f t="shared" si="13"/>
        <v/>
      </c>
      <c r="AR22" s="247"/>
      <c r="AS22" s="248"/>
      <c r="AT22" s="247"/>
      <c r="AU22" s="244" t="str">
        <f t="shared" si="14"/>
        <v/>
      </c>
      <c r="AV22" s="247"/>
      <c r="AW22" s="244" t="str">
        <f t="shared" si="15"/>
        <v/>
      </c>
      <c r="AX22" s="247"/>
      <c r="AY22" s="247"/>
      <c r="AZ22" s="434">
        <f t="shared" si="16"/>
        <v>3</v>
      </c>
      <c r="BA22" s="244">
        <f t="shared" si="17"/>
        <v>42</v>
      </c>
      <c r="BB22" s="250">
        <f t="shared" si="18"/>
        <v>3</v>
      </c>
      <c r="BC22" s="244">
        <f t="shared" si="19"/>
        <v>42</v>
      </c>
      <c r="BD22" s="250">
        <f t="shared" si="20"/>
        <v>5</v>
      </c>
      <c r="BE22" s="371">
        <f t="shared" si="21"/>
        <v>6</v>
      </c>
      <c r="BF22" s="251" t="s">
        <v>357</v>
      </c>
      <c r="BG22" s="252" t="s">
        <v>451</v>
      </c>
    </row>
    <row r="23" spans="1:59" ht="15.75" customHeight="1">
      <c r="A23" s="473" t="s">
        <v>452</v>
      </c>
      <c r="B23" s="477" t="s">
        <v>31</v>
      </c>
      <c r="C23" s="384" t="s">
        <v>160</v>
      </c>
      <c r="D23" s="243"/>
      <c r="E23" s="244" t="str">
        <f t="shared" si="0"/>
        <v/>
      </c>
      <c r="F23" s="243"/>
      <c r="G23" s="244" t="str">
        <f t="shared" si="1"/>
        <v/>
      </c>
      <c r="H23" s="243"/>
      <c r="I23" s="245"/>
      <c r="J23" s="388"/>
      <c r="K23" s="244" t="str">
        <f t="shared" si="2"/>
        <v/>
      </c>
      <c r="L23" s="247"/>
      <c r="M23" s="244" t="str">
        <f t="shared" si="3"/>
        <v/>
      </c>
      <c r="N23" s="247"/>
      <c r="O23" s="248"/>
      <c r="P23" s="247"/>
      <c r="Q23" s="244" t="str">
        <f t="shared" si="4"/>
        <v/>
      </c>
      <c r="R23" s="247"/>
      <c r="S23" s="244" t="str">
        <f t="shared" si="5"/>
        <v/>
      </c>
      <c r="T23" s="247"/>
      <c r="U23" s="249"/>
      <c r="V23" s="388"/>
      <c r="W23" s="244" t="str">
        <f t="shared" si="6"/>
        <v/>
      </c>
      <c r="X23" s="247"/>
      <c r="Y23" s="244" t="str">
        <f t="shared" si="7"/>
        <v/>
      </c>
      <c r="Z23" s="247"/>
      <c r="AA23" s="248"/>
      <c r="AB23" s="247"/>
      <c r="AC23" s="244" t="str">
        <f t="shared" si="8"/>
        <v/>
      </c>
      <c r="AD23" s="247"/>
      <c r="AE23" s="244" t="str">
        <f t="shared" si="9"/>
        <v/>
      </c>
      <c r="AF23" s="247"/>
      <c r="AG23" s="249"/>
      <c r="AH23" s="388"/>
      <c r="AI23" s="244" t="str">
        <f t="shared" si="10"/>
        <v/>
      </c>
      <c r="AJ23" s="247">
        <v>6</v>
      </c>
      <c r="AK23" s="244">
        <f t="shared" si="11"/>
        <v>84</v>
      </c>
      <c r="AL23" s="247">
        <v>6</v>
      </c>
      <c r="AM23" s="247" t="s">
        <v>153</v>
      </c>
      <c r="AN23" s="388"/>
      <c r="AO23" s="244" t="str">
        <f t="shared" si="12"/>
        <v/>
      </c>
      <c r="AP23" s="247"/>
      <c r="AQ23" s="244" t="str">
        <f t="shared" si="13"/>
        <v/>
      </c>
      <c r="AR23" s="247"/>
      <c r="AS23" s="248"/>
      <c r="AT23" s="247"/>
      <c r="AU23" s="244" t="str">
        <f t="shared" si="14"/>
        <v/>
      </c>
      <c r="AV23" s="247"/>
      <c r="AW23" s="244" t="str">
        <f t="shared" si="15"/>
        <v/>
      </c>
      <c r="AX23" s="247"/>
      <c r="AY23" s="247"/>
      <c r="AZ23" s="434" t="str">
        <f t="shared" si="16"/>
        <v/>
      </c>
      <c r="BA23" s="244" t="str">
        <f t="shared" si="17"/>
        <v/>
      </c>
      <c r="BB23" s="250">
        <f t="shared" si="18"/>
        <v>6</v>
      </c>
      <c r="BC23" s="244">
        <f t="shared" si="19"/>
        <v>84</v>
      </c>
      <c r="BD23" s="250">
        <f t="shared" si="20"/>
        <v>6</v>
      </c>
      <c r="BE23" s="371">
        <f t="shared" si="21"/>
        <v>6</v>
      </c>
      <c r="BF23" s="251" t="s">
        <v>325</v>
      </c>
      <c r="BG23" s="252" t="s">
        <v>326</v>
      </c>
    </row>
    <row r="24" spans="1:59" ht="15.75" customHeight="1">
      <c r="A24" s="473" t="s">
        <v>453</v>
      </c>
      <c r="B24" s="478" t="s">
        <v>31</v>
      </c>
      <c r="C24" s="384" t="s">
        <v>454</v>
      </c>
      <c r="D24" s="243"/>
      <c r="E24" s="244" t="str">
        <f t="shared" si="0"/>
        <v/>
      </c>
      <c r="F24" s="243"/>
      <c r="G24" s="244" t="str">
        <f t="shared" si="1"/>
        <v/>
      </c>
      <c r="H24" s="243"/>
      <c r="I24" s="245"/>
      <c r="J24" s="388"/>
      <c r="K24" s="244" t="str">
        <f t="shared" si="2"/>
        <v/>
      </c>
      <c r="L24" s="247"/>
      <c r="M24" s="244" t="str">
        <f t="shared" si="3"/>
        <v/>
      </c>
      <c r="N24" s="247"/>
      <c r="O24" s="248"/>
      <c r="P24" s="247"/>
      <c r="Q24" s="244" t="str">
        <f t="shared" si="4"/>
        <v/>
      </c>
      <c r="R24" s="247"/>
      <c r="S24" s="244" t="str">
        <f t="shared" si="5"/>
        <v/>
      </c>
      <c r="T24" s="247"/>
      <c r="U24" s="249"/>
      <c r="V24" s="388"/>
      <c r="W24" s="244" t="str">
        <f t="shared" si="6"/>
        <v/>
      </c>
      <c r="X24" s="247"/>
      <c r="Y24" s="244" t="str">
        <f t="shared" si="7"/>
        <v/>
      </c>
      <c r="Z24" s="247"/>
      <c r="AA24" s="248"/>
      <c r="AB24" s="247"/>
      <c r="AC24" s="244" t="str">
        <f t="shared" si="8"/>
        <v/>
      </c>
      <c r="AD24" s="247"/>
      <c r="AE24" s="244" t="str">
        <f t="shared" si="9"/>
        <v/>
      </c>
      <c r="AF24" s="247"/>
      <c r="AG24" s="249"/>
      <c r="AH24" s="388">
        <v>2</v>
      </c>
      <c r="AI24" s="244">
        <f t="shared" si="10"/>
        <v>28</v>
      </c>
      <c r="AJ24" s="247">
        <v>1</v>
      </c>
      <c r="AK24" s="244">
        <f t="shared" si="11"/>
        <v>14</v>
      </c>
      <c r="AL24" s="247">
        <v>3</v>
      </c>
      <c r="AM24" s="248" t="s">
        <v>70</v>
      </c>
      <c r="AN24" s="479"/>
      <c r="AO24" s="244" t="str">
        <f t="shared" si="12"/>
        <v/>
      </c>
      <c r="AP24" s="253"/>
      <c r="AQ24" s="244" t="str">
        <f t="shared" si="13"/>
        <v/>
      </c>
      <c r="AR24" s="253"/>
      <c r="AS24" s="248"/>
      <c r="AT24" s="247"/>
      <c r="AU24" s="244" t="str">
        <f t="shared" si="14"/>
        <v/>
      </c>
      <c r="AV24" s="247"/>
      <c r="AW24" s="244" t="str">
        <f t="shared" si="15"/>
        <v/>
      </c>
      <c r="AX24" s="247"/>
      <c r="AY24" s="247"/>
      <c r="AZ24" s="434">
        <f t="shared" si="16"/>
        <v>2</v>
      </c>
      <c r="BA24" s="244">
        <f t="shared" si="17"/>
        <v>28</v>
      </c>
      <c r="BB24" s="250">
        <f t="shared" si="18"/>
        <v>1</v>
      </c>
      <c r="BC24" s="244">
        <f t="shared" si="19"/>
        <v>14</v>
      </c>
      <c r="BD24" s="250">
        <f t="shared" si="20"/>
        <v>3</v>
      </c>
      <c r="BE24" s="371">
        <f t="shared" si="21"/>
        <v>3</v>
      </c>
      <c r="BF24" s="251" t="s">
        <v>357</v>
      </c>
      <c r="BG24" s="252" t="s">
        <v>421</v>
      </c>
    </row>
    <row r="25" spans="1:59" ht="15.75" customHeight="1">
      <c r="A25" s="473" t="s">
        <v>501</v>
      </c>
      <c r="B25" s="478" t="s">
        <v>31</v>
      </c>
      <c r="C25" s="384" t="s">
        <v>456</v>
      </c>
      <c r="D25" s="243"/>
      <c r="E25" s="244"/>
      <c r="F25" s="243"/>
      <c r="G25" s="244"/>
      <c r="H25" s="243"/>
      <c r="I25" s="245"/>
      <c r="J25" s="388"/>
      <c r="K25" s="244"/>
      <c r="L25" s="247"/>
      <c r="M25" s="244"/>
      <c r="N25" s="247"/>
      <c r="O25" s="248"/>
      <c r="P25" s="247"/>
      <c r="Q25" s="244"/>
      <c r="R25" s="247"/>
      <c r="S25" s="244"/>
      <c r="T25" s="247"/>
      <c r="U25" s="249"/>
      <c r="V25" s="388"/>
      <c r="W25" s="244"/>
      <c r="X25" s="247"/>
      <c r="Y25" s="244"/>
      <c r="Z25" s="247"/>
      <c r="AA25" s="248"/>
      <c r="AB25" s="247"/>
      <c r="AC25" s="244"/>
      <c r="AD25" s="247"/>
      <c r="AE25" s="244"/>
      <c r="AF25" s="247"/>
      <c r="AG25" s="249"/>
      <c r="AH25" s="479"/>
      <c r="AI25" s="244"/>
      <c r="AJ25" s="253"/>
      <c r="AK25" s="244"/>
      <c r="AL25" s="253"/>
      <c r="AM25" s="248"/>
      <c r="AN25" s="388">
        <v>3</v>
      </c>
      <c r="AO25" s="244">
        <f t="shared" si="12"/>
        <v>42</v>
      </c>
      <c r="AP25" s="247">
        <v>2</v>
      </c>
      <c r="AQ25" s="244">
        <f t="shared" si="13"/>
        <v>28</v>
      </c>
      <c r="AR25" s="247">
        <v>5</v>
      </c>
      <c r="AS25" s="248" t="s">
        <v>70</v>
      </c>
      <c r="AT25" s="247"/>
      <c r="AU25" s="244"/>
      <c r="AV25" s="247"/>
      <c r="AW25" s="244"/>
      <c r="AX25" s="247"/>
      <c r="AY25" s="247"/>
      <c r="AZ25" s="434">
        <f t="shared" si="16"/>
        <v>3</v>
      </c>
      <c r="BA25" s="244">
        <f t="shared" si="17"/>
        <v>42</v>
      </c>
      <c r="BB25" s="250">
        <f t="shared" si="18"/>
        <v>2</v>
      </c>
      <c r="BC25" s="244">
        <f t="shared" si="19"/>
        <v>28</v>
      </c>
      <c r="BD25" s="250">
        <f t="shared" si="20"/>
        <v>5</v>
      </c>
      <c r="BE25" s="371">
        <f t="shared" si="21"/>
        <v>5</v>
      </c>
      <c r="BF25" s="251" t="s">
        <v>357</v>
      </c>
      <c r="BG25" s="252" t="s">
        <v>421</v>
      </c>
    </row>
    <row r="26" spans="1:59" ht="15.75" customHeight="1">
      <c r="A26" s="473" t="s">
        <v>457</v>
      </c>
      <c r="B26" s="477" t="s">
        <v>31</v>
      </c>
      <c r="C26" s="384" t="s">
        <v>159</v>
      </c>
      <c r="D26" s="243"/>
      <c r="E26" s="244" t="str">
        <f t="shared" si="0"/>
        <v/>
      </c>
      <c r="F26" s="243"/>
      <c r="G26" s="244" t="str">
        <f t="shared" si="1"/>
        <v/>
      </c>
      <c r="H26" s="243"/>
      <c r="I26" s="245"/>
      <c r="J26" s="388"/>
      <c r="K26" s="244" t="str">
        <f t="shared" si="2"/>
        <v/>
      </c>
      <c r="L26" s="247"/>
      <c r="M26" s="244" t="str">
        <f t="shared" si="3"/>
        <v/>
      </c>
      <c r="N26" s="247"/>
      <c r="O26" s="248"/>
      <c r="P26" s="247"/>
      <c r="Q26" s="244" t="str">
        <f t="shared" si="4"/>
        <v/>
      </c>
      <c r="R26" s="247"/>
      <c r="S26" s="244" t="str">
        <f t="shared" si="5"/>
        <v/>
      </c>
      <c r="T26" s="247"/>
      <c r="U26" s="249"/>
      <c r="V26" s="388"/>
      <c r="W26" s="244" t="str">
        <f t="shared" si="6"/>
        <v/>
      </c>
      <c r="X26" s="247"/>
      <c r="Y26" s="244" t="str">
        <f t="shared" si="7"/>
        <v/>
      </c>
      <c r="Z26" s="247"/>
      <c r="AA26" s="248"/>
      <c r="AB26" s="247"/>
      <c r="AC26" s="244" t="str">
        <f t="shared" si="8"/>
        <v/>
      </c>
      <c r="AD26" s="247"/>
      <c r="AE26" s="244" t="str">
        <f t="shared" si="9"/>
        <v/>
      </c>
      <c r="AF26" s="247"/>
      <c r="AG26" s="249"/>
      <c r="AH26" s="388"/>
      <c r="AI26" s="244" t="str">
        <f t="shared" si="10"/>
        <v/>
      </c>
      <c r="AJ26" s="247"/>
      <c r="AK26" s="244" t="str">
        <f t="shared" si="11"/>
        <v/>
      </c>
      <c r="AL26" s="247"/>
      <c r="AM26" s="248"/>
      <c r="AN26" s="388">
        <v>4</v>
      </c>
      <c r="AO26" s="244">
        <f t="shared" si="12"/>
        <v>56</v>
      </c>
      <c r="AP26" s="247">
        <v>1</v>
      </c>
      <c r="AQ26" s="244">
        <f t="shared" si="13"/>
        <v>14</v>
      </c>
      <c r="AR26" s="247">
        <v>5</v>
      </c>
      <c r="AS26" s="248" t="s">
        <v>70</v>
      </c>
      <c r="AT26" s="247"/>
      <c r="AU26" s="244" t="str">
        <f t="shared" si="14"/>
        <v/>
      </c>
      <c r="AV26" s="247"/>
      <c r="AW26" s="244" t="str">
        <f t="shared" si="15"/>
        <v/>
      </c>
      <c r="AX26" s="247"/>
      <c r="AY26" s="247"/>
      <c r="AZ26" s="434">
        <f t="shared" si="16"/>
        <v>4</v>
      </c>
      <c r="BA26" s="244">
        <f t="shared" si="17"/>
        <v>56</v>
      </c>
      <c r="BB26" s="250">
        <f t="shared" si="18"/>
        <v>1</v>
      </c>
      <c r="BC26" s="244">
        <f t="shared" si="19"/>
        <v>14</v>
      </c>
      <c r="BD26" s="250">
        <f t="shared" si="20"/>
        <v>5</v>
      </c>
      <c r="BE26" s="371">
        <f t="shared" si="21"/>
        <v>5</v>
      </c>
      <c r="BF26" s="251" t="s">
        <v>357</v>
      </c>
      <c r="BG26" s="252" t="s">
        <v>421</v>
      </c>
    </row>
    <row r="27" spans="1:59" ht="15.75" customHeight="1">
      <c r="A27" s="473" t="s">
        <v>458</v>
      </c>
      <c r="B27" s="478" t="s">
        <v>31</v>
      </c>
      <c r="C27" s="384" t="s">
        <v>158</v>
      </c>
      <c r="D27" s="243"/>
      <c r="E27" s="244" t="str">
        <f t="shared" si="0"/>
        <v/>
      </c>
      <c r="F27" s="243"/>
      <c r="G27" s="244" t="str">
        <f t="shared" si="1"/>
        <v/>
      </c>
      <c r="H27" s="243"/>
      <c r="I27" s="245"/>
      <c r="J27" s="388"/>
      <c r="K27" s="244" t="str">
        <f t="shared" si="2"/>
        <v/>
      </c>
      <c r="L27" s="247"/>
      <c r="M27" s="244" t="str">
        <f t="shared" si="3"/>
        <v/>
      </c>
      <c r="N27" s="247"/>
      <c r="O27" s="248"/>
      <c r="P27" s="247"/>
      <c r="Q27" s="244" t="str">
        <f t="shared" si="4"/>
        <v/>
      </c>
      <c r="R27" s="247"/>
      <c r="S27" s="244" t="str">
        <f t="shared" si="5"/>
        <v/>
      </c>
      <c r="T27" s="247"/>
      <c r="U27" s="249"/>
      <c r="V27" s="388"/>
      <c r="W27" s="244" t="str">
        <f t="shared" si="6"/>
        <v/>
      </c>
      <c r="X27" s="247"/>
      <c r="Y27" s="244" t="str">
        <f t="shared" si="7"/>
        <v/>
      </c>
      <c r="Z27" s="247"/>
      <c r="AA27" s="248"/>
      <c r="AB27" s="247"/>
      <c r="AC27" s="244" t="str">
        <f t="shared" si="8"/>
        <v/>
      </c>
      <c r="AD27" s="247"/>
      <c r="AE27" s="244" t="str">
        <f t="shared" si="9"/>
        <v/>
      </c>
      <c r="AF27" s="247"/>
      <c r="AG27" s="249"/>
      <c r="AH27" s="388">
        <v>1</v>
      </c>
      <c r="AI27" s="244">
        <f t="shared" si="10"/>
        <v>14</v>
      </c>
      <c r="AJ27" s="247"/>
      <c r="AK27" s="244" t="str">
        <f t="shared" si="11"/>
        <v/>
      </c>
      <c r="AL27" s="247">
        <v>2</v>
      </c>
      <c r="AM27" s="248" t="s">
        <v>122</v>
      </c>
      <c r="AN27" s="388"/>
      <c r="AO27" s="244" t="str">
        <f t="shared" si="12"/>
        <v/>
      </c>
      <c r="AP27" s="247"/>
      <c r="AQ27" s="244" t="str">
        <f t="shared" si="13"/>
        <v/>
      </c>
      <c r="AR27" s="247"/>
      <c r="AS27" s="248"/>
      <c r="AT27" s="247"/>
      <c r="AU27" s="244" t="str">
        <f t="shared" si="14"/>
        <v/>
      </c>
      <c r="AV27" s="247"/>
      <c r="AW27" s="244" t="str">
        <f t="shared" si="15"/>
        <v/>
      </c>
      <c r="AX27" s="247"/>
      <c r="AY27" s="247"/>
      <c r="AZ27" s="434">
        <f t="shared" si="16"/>
        <v>1</v>
      </c>
      <c r="BA27" s="244">
        <f t="shared" si="17"/>
        <v>14</v>
      </c>
      <c r="BB27" s="250" t="str">
        <f t="shared" si="18"/>
        <v/>
      </c>
      <c r="BC27" s="244" t="str">
        <f t="shared" si="19"/>
        <v/>
      </c>
      <c r="BD27" s="250">
        <f t="shared" si="20"/>
        <v>2</v>
      </c>
      <c r="BE27" s="371">
        <f t="shared" si="21"/>
        <v>1</v>
      </c>
      <c r="BF27" s="251" t="s">
        <v>357</v>
      </c>
      <c r="BG27" s="252" t="s">
        <v>358</v>
      </c>
    </row>
    <row r="28" spans="1:59" ht="15.75" customHeight="1">
      <c r="A28" s="382" t="s">
        <v>459</v>
      </c>
      <c r="B28" s="478" t="s">
        <v>31</v>
      </c>
      <c r="C28" s="384" t="s">
        <v>157</v>
      </c>
      <c r="D28" s="243"/>
      <c r="E28" s="244" t="str">
        <f t="shared" si="0"/>
        <v/>
      </c>
      <c r="F28" s="243"/>
      <c r="G28" s="244" t="str">
        <f t="shared" si="1"/>
        <v/>
      </c>
      <c r="H28" s="243"/>
      <c r="I28" s="245"/>
      <c r="J28" s="388"/>
      <c r="K28" s="244" t="str">
        <f t="shared" si="2"/>
        <v/>
      </c>
      <c r="L28" s="247"/>
      <c r="M28" s="244" t="str">
        <f t="shared" si="3"/>
        <v/>
      </c>
      <c r="N28" s="247"/>
      <c r="O28" s="248"/>
      <c r="P28" s="247"/>
      <c r="Q28" s="244" t="str">
        <f t="shared" si="4"/>
        <v/>
      </c>
      <c r="R28" s="247"/>
      <c r="S28" s="244" t="str">
        <f t="shared" si="5"/>
        <v/>
      </c>
      <c r="T28" s="247"/>
      <c r="U28" s="249"/>
      <c r="V28" s="388"/>
      <c r="W28" s="244" t="str">
        <f t="shared" si="6"/>
        <v/>
      </c>
      <c r="X28" s="247"/>
      <c r="Y28" s="244" t="str">
        <f t="shared" si="7"/>
        <v/>
      </c>
      <c r="Z28" s="247"/>
      <c r="AA28" s="248"/>
      <c r="AB28" s="247"/>
      <c r="AC28" s="244" t="str">
        <f t="shared" si="8"/>
        <v/>
      </c>
      <c r="AD28" s="247"/>
      <c r="AE28" s="244" t="str">
        <f t="shared" si="9"/>
        <v/>
      </c>
      <c r="AF28" s="247"/>
      <c r="AG28" s="249"/>
      <c r="AH28" s="388">
        <v>2</v>
      </c>
      <c r="AI28" s="244">
        <f t="shared" si="10"/>
        <v>28</v>
      </c>
      <c r="AJ28" s="247"/>
      <c r="AK28" s="244" t="str">
        <f t="shared" si="11"/>
        <v/>
      </c>
      <c r="AL28" s="247">
        <v>3</v>
      </c>
      <c r="AM28" s="248" t="s">
        <v>117</v>
      </c>
      <c r="AN28" s="388"/>
      <c r="AO28" s="244" t="str">
        <f t="shared" si="12"/>
        <v/>
      </c>
      <c r="AP28" s="247"/>
      <c r="AQ28" s="244" t="str">
        <f t="shared" si="13"/>
        <v/>
      </c>
      <c r="AR28" s="247"/>
      <c r="AS28" s="248"/>
      <c r="AT28" s="247"/>
      <c r="AU28" s="244" t="str">
        <f t="shared" si="14"/>
        <v/>
      </c>
      <c r="AV28" s="247"/>
      <c r="AW28" s="244" t="str">
        <f t="shared" si="15"/>
        <v/>
      </c>
      <c r="AX28" s="247"/>
      <c r="AY28" s="247"/>
      <c r="AZ28" s="434">
        <f t="shared" si="16"/>
        <v>2</v>
      </c>
      <c r="BA28" s="244">
        <f t="shared" si="17"/>
        <v>28</v>
      </c>
      <c r="BB28" s="250" t="str">
        <f t="shared" si="18"/>
        <v/>
      </c>
      <c r="BC28" s="244" t="str">
        <f t="shared" si="19"/>
        <v/>
      </c>
      <c r="BD28" s="250">
        <f t="shared" si="20"/>
        <v>3</v>
      </c>
      <c r="BE28" s="371">
        <f t="shared" si="21"/>
        <v>2</v>
      </c>
      <c r="BF28" s="251" t="s">
        <v>357</v>
      </c>
      <c r="BG28" s="252" t="s">
        <v>422</v>
      </c>
    </row>
    <row r="29" spans="1:59" s="2" customFormat="1" ht="15.75" customHeight="1">
      <c r="A29" s="480"/>
      <c r="B29" s="477" t="s">
        <v>127</v>
      </c>
      <c r="C29" s="384" t="s">
        <v>131</v>
      </c>
      <c r="D29" s="243"/>
      <c r="E29" s="244" t="str">
        <f t="shared" si="0"/>
        <v/>
      </c>
      <c r="F29" s="243"/>
      <c r="G29" s="244" t="str">
        <f t="shared" si="1"/>
        <v/>
      </c>
      <c r="H29" s="243"/>
      <c r="I29" s="245"/>
      <c r="J29" s="388"/>
      <c r="K29" s="244" t="str">
        <f t="shared" si="2"/>
        <v/>
      </c>
      <c r="L29" s="247"/>
      <c r="M29" s="244" t="str">
        <f t="shared" si="3"/>
        <v/>
      </c>
      <c r="N29" s="247"/>
      <c r="O29" s="248"/>
      <c r="P29" s="247"/>
      <c r="Q29" s="244" t="str">
        <f t="shared" si="4"/>
        <v/>
      </c>
      <c r="R29" s="247"/>
      <c r="S29" s="244" t="str">
        <f t="shared" si="5"/>
        <v/>
      </c>
      <c r="T29" s="247"/>
      <c r="U29" s="249"/>
      <c r="V29" s="388"/>
      <c r="W29" s="244" t="str">
        <f t="shared" si="6"/>
        <v/>
      </c>
      <c r="X29" s="247"/>
      <c r="Y29" s="244" t="str">
        <f t="shared" si="7"/>
        <v/>
      </c>
      <c r="Z29" s="247"/>
      <c r="AA29" s="248"/>
      <c r="AB29" s="247"/>
      <c r="AC29" s="244" t="str">
        <f t="shared" si="8"/>
        <v/>
      </c>
      <c r="AD29" s="247"/>
      <c r="AE29" s="244" t="str">
        <f t="shared" si="9"/>
        <v/>
      </c>
      <c r="AF29" s="247"/>
      <c r="AG29" s="249"/>
      <c r="AH29" s="388">
        <v>1</v>
      </c>
      <c r="AI29" s="244">
        <f t="shared" si="10"/>
        <v>14</v>
      </c>
      <c r="AJ29" s="247">
        <v>1</v>
      </c>
      <c r="AK29" s="244">
        <f t="shared" si="11"/>
        <v>14</v>
      </c>
      <c r="AL29" s="247">
        <v>3</v>
      </c>
      <c r="AM29" s="248" t="s">
        <v>117</v>
      </c>
      <c r="AN29" s="388"/>
      <c r="AO29" s="244" t="str">
        <f t="shared" si="12"/>
        <v/>
      </c>
      <c r="AP29" s="247"/>
      <c r="AQ29" s="244" t="str">
        <f t="shared" si="13"/>
        <v/>
      </c>
      <c r="AR29" s="247"/>
      <c r="AS29" s="248"/>
      <c r="AT29" s="247"/>
      <c r="AU29" s="244" t="str">
        <f t="shared" si="14"/>
        <v/>
      </c>
      <c r="AV29" s="247"/>
      <c r="AW29" s="244" t="str">
        <f t="shared" si="15"/>
        <v/>
      </c>
      <c r="AX29" s="247"/>
      <c r="AY29" s="247"/>
      <c r="AZ29" s="434">
        <f t="shared" si="16"/>
        <v>1</v>
      </c>
      <c r="BA29" s="244">
        <f t="shared" si="17"/>
        <v>14</v>
      </c>
      <c r="BB29" s="250">
        <f t="shared" si="18"/>
        <v>1</v>
      </c>
      <c r="BC29" s="244">
        <f t="shared" si="19"/>
        <v>14</v>
      </c>
      <c r="BD29" s="250">
        <f t="shared" si="20"/>
        <v>3</v>
      </c>
      <c r="BE29" s="371">
        <f t="shared" si="21"/>
        <v>2</v>
      </c>
    </row>
    <row r="30" spans="1:59" s="2" customFormat="1" ht="15.75" customHeight="1">
      <c r="A30" s="382" t="s">
        <v>460</v>
      </c>
      <c r="B30" s="477" t="s">
        <v>31</v>
      </c>
      <c r="C30" s="384" t="s">
        <v>618</v>
      </c>
      <c r="D30" s="243"/>
      <c r="E30" s="244" t="str">
        <f t="shared" si="0"/>
        <v/>
      </c>
      <c r="F30" s="243"/>
      <c r="G30" s="244" t="str">
        <f t="shared" si="1"/>
        <v/>
      </c>
      <c r="H30" s="243"/>
      <c r="I30" s="245"/>
      <c r="J30" s="388"/>
      <c r="K30" s="244" t="str">
        <f t="shared" si="2"/>
        <v/>
      </c>
      <c r="L30" s="247"/>
      <c r="M30" s="244" t="str">
        <f t="shared" si="3"/>
        <v/>
      </c>
      <c r="N30" s="247"/>
      <c r="O30" s="248"/>
      <c r="P30" s="247"/>
      <c r="Q30" s="244" t="str">
        <f t="shared" si="4"/>
        <v/>
      </c>
      <c r="R30" s="247"/>
      <c r="S30" s="244" t="str">
        <f t="shared" si="5"/>
        <v/>
      </c>
      <c r="T30" s="247"/>
      <c r="U30" s="249"/>
      <c r="V30" s="388"/>
      <c r="W30" s="244" t="str">
        <f t="shared" si="6"/>
        <v/>
      </c>
      <c r="X30" s="247"/>
      <c r="Y30" s="244" t="str">
        <f t="shared" si="7"/>
        <v/>
      </c>
      <c r="Z30" s="247"/>
      <c r="AA30" s="248"/>
      <c r="AB30" s="247"/>
      <c r="AC30" s="244" t="str">
        <f t="shared" si="8"/>
        <v/>
      </c>
      <c r="AD30" s="247"/>
      <c r="AE30" s="244" t="str">
        <f t="shared" si="9"/>
        <v/>
      </c>
      <c r="AF30" s="247"/>
      <c r="AG30" s="249"/>
      <c r="AH30" s="388"/>
      <c r="AI30" s="244" t="str">
        <f t="shared" si="10"/>
        <v/>
      </c>
      <c r="AJ30" s="247"/>
      <c r="AK30" s="244" t="str">
        <f t="shared" si="11"/>
        <v/>
      </c>
      <c r="AL30" s="247"/>
      <c r="AM30" s="248"/>
      <c r="AN30" s="388">
        <v>2</v>
      </c>
      <c r="AO30" s="244">
        <f t="shared" si="12"/>
        <v>28</v>
      </c>
      <c r="AP30" s="247">
        <v>1</v>
      </c>
      <c r="AQ30" s="244">
        <f t="shared" si="13"/>
        <v>14</v>
      </c>
      <c r="AR30" s="247">
        <v>3</v>
      </c>
      <c r="AS30" s="248" t="s">
        <v>118</v>
      </c>
      <c r="AT30" s="247"/>
      <c r="AU30" s="244" t="str">
        <f t="shared" si="14"/>
        <v/>
      </c>
      <c r="AV30" s="247"/>
      <c r="AW30" s="244" t="str">
        <f t="shared" si="15"/>
        <v/>
      </c>
      <c r="AX30" s="247"/>
      <c r="AY30" s="247"/>
      <c r="AZ30" s="434">
        <f t="shared" si="16"/>
        <v>2</v>
      </c>
      <c r="BA30" s="244">
        <f t="shared" si="17"/>
        <v>28</v>
      </c>
      <c r="BB30" s="250">
        <f t="shared" si="18"/>
        <v>1</v>
      </c>
      <c r="BC30" s="244">
        <f t="shared" si="19"/>
        <v>14</v>
      </c>
      <c r="BD30" s="250">
        <f t="shared" si="20"/>
        <v>3</v>
      </c>
      <c r="BE30" s="371">
        <f t="shared" si="21"/>
        <v>3</v>
      </c>
      <c r="BF30" s="251" t="s">
        <v>357</v>
      </c>
      <c r="BG30" s="252" t="s">
        <v>422</v>
      </c>
    </row>
    <row r="31" spans="1:59" s="18" customFormat="1" ht="15.75" customHeight="1">
      <c r="A31" s="382" t="s">
        <v>461</v>
      </c>
      <c r="B31" s="477" t="s">
        <v>31</v>
      </c>
      <c r="C31" s="384" t="s">
        <v>619</v>
      </c>
      <c r="D31" s="243"/>
      <c r="E31" s="244" t="str">
        <f t="shared" si="0"/>
        <v/>
      </c>
      <c r="F31" s="243"/>
      <c r="G31" s="244" t="str">
        <f t="shared" si="1"/>
        <v/>
      </c>
      <c r="H31" s="243"/>
      <c r="I31" s="245"/>
      <c r="J31" s="388"/>
      <c r="K31" s="244" t="str">
        <f t="shared" si="2"/>
        <v/>
      </c>
      <c r="L31" s="247"/>
      <c r="M31" s="244" t="str">
        <f t="shared" si="3"/>
        <v/>
      </c>
      <c r="N31" s="247"/>
      <c r="O31" s="248"/>
      <c r="P31" s="247"/>
      <c r="Q31" s="244" t="str">
        <f t="shared" si="4"/>
        <v/>
      </c>
      <c r="R31" s="247"/>
      <c r="S31" s="244" t="str">
        <f t="shared" si="5"/>
        <v/>
      </c>
      <c r="T31" s="247"/>
      <c r="U31" s="249"/>
      <c r="V31" s="388"/>
      <c r="W31" s="244" t="str">
        <f t="shared" si="6"/>
        <v/>
      </c>
      <c r="X31" s="247"/>
      <c r="Y31" s="244" t="str">
        <f t="shared" si="7"/>
        <v/>
      </c>
      <c r="Z31" s="247"/>
      <c r="AA31" s="248"/>
      <c r="AB31" s="247"/>
      <c r="AC31" s="244" t="str">
        <f t="shared" si="8"/>
        <v/>
      </c>
      <c r="AD31" s="247"/>
      <c r="AE31" s="244" t="str">
        <f t="shared" si="9"/>
        <v/>
      </c>
      <c r="AF31" s="247"/>
      <c r="AG31" s="249"/>
      <c r="AH31" s="388"/>
      <c r="AI31" s="244" t="str">
        <f t="shared" si="10"/>
        <v/>
      </c>
      <c r="AJ31" s="247"/>
      <c r="AK31" s="244" t="str">
        <f t="shared" si="11"/>
        <v/>
      </c>
      <c r="AL31" s="247"/>
      <c r="AM31" s="248"/>
      <c r="AN31" s="388">
        <v>2</v>
      </c>
      <c r="AO31" s="244">
        <f t="shared" si="12"/>
        <v>28</v>
      </c>
      <c r="AP31" s="247">
        <v>1</v>
      </c>
      <c r="AQ31" s="244">
        <f t="shared" si="13"/>
        <v>14</v>
      </c>
      <c r="AR31" s="247">
        <v>3</v>
      </c>
      <c r="AS31" s="248" t="s">
        <v>118</v>
      </c>
      <c r="AT31" s="247"/>
      <c r="AU31" s="244" t="str">
        <f t="shared" si="14"/>
        <v/>
      </c>
      <c r="AV31" s="247"/>
      <c r="AW31" s="244" t="str">
        <f t="shared" si="15"/>
        <v/>
      </c>
      <c r="AX31" s="247"/>
      <c r="AY31" s="247"/>
      <c r="AZ31" s="434">
        <f t="shared" si="16"/>
        <v>2</v>
      </c>
      <c r="BA31" s="244">
        <f t="shared" si="17"/>
        <v>28</v>
      </c>
      <c r="BB31" s="250">
        <f t="shared" si="18"/>
        <v>1</v>
      </c>
      <c r="BC31" s="244">
        <f t="shared" si="19"/>
        <v>14</v>
      </c>
      <c r="BD31" s="250">
        <f t="shared" si="20"/>
        <v>3</v>
      </c>
      <c r="BE31" s="371">
        <f t="shared" si="21"/>
        <v>3</v>
      </c>
      <c r="BF31" s="251" t="s">
        <v>357</v>
      </c>
      <c r="BG31" s="252" t="s">
        <v>422</v>
      </c>
    </row>
    <row r="32" spans="1:59" s="18" customFormat="1" ht="15.75" customHeight="1">
      <c r="A32" s="382" t="s">
        <v>462</v>
      </c>
      <c r="B32" s="477" t="s">
        <v>31</v>
      </c>
      <c r="C32" s="384" t="s">
        <v>156</v>
      </c>
      <c r="D32" s="243"/>
      <c r="E32" s="244" t="str">
        <f t="shared" si="0"/>
        <v/>
      </c>
      <c r="F32" s="243"/>
      <c r="G32" s="244" t="str">
        <f t="shared" si="1"/>
        <v/>
      </c>
      <c r="H32" s="243"/>
      <c r="I32" s="245"/>
      <c r="J32" s="388"/>
      <c r="K32" s="244" t="str">
        <f t="shared" si="2"/>
        <v/>
      </c>
      <c r="L32" s="247"/>
      <c r="M32" s="244" t="str">
        <f t="shared" si="3"/>
        <v/>
      </c>
      <c r="N32" s="247"/>
      <c r="O32" s="248"/>
      <c r="P32" s="247"/>
      <c r="Q32" s="244" t="str">
        <f t="shared" si="4"/>
        <v/>
      </c>
      <c r="R32" s="247"/>
      <c r="S32" s="244" t="str">
        <f t="shared" si="5"/>
        <v/>
      </c>
      <c r="T32" s="247"/>
      <c r="U32" s="249"/>
      <c r="V32" s="388"/>
      <c r="W32" s="244" t="str">
        <f t="shared" si="6"/>
        <v/>
      </c>
      <c r="X32" s="247"/>
      <c r="Y32" s="244" t="str">
        <f t="shared" si="7"/>
        <v/>
      </c>
      <c r="Z32" s="247"/>
      <c r="AA32" s="248"/>
      <c r="AB32" s="247"/>
      <c r="AC32" s="244" t="str">
        <f t="shared" si="8"/>
        <v/>
      </c>
      <c r="AD32" s="247"/>
      <c r="AE32" s="244" t="str">
        <f t="shared" si="9"/>
        <v/>
      </c>
      <c r="AF32" s="247"/>
      <c r="AG32" s="249"/>
      <c r="AH32" s="388"/>
      <c r="AI32" s="244" t="str">
        <f t="shared" si="10"/>
        <v/>
      </c>
      <c r="AJ32" s="247"/>
      <c r="AK32" s="244" t="str">
        <f t="shared" si="11"/>
        <v/>
      </c>
      <c r="AL32" s="247"/>
      <c r="AM32" s="248"/>
      <c r="AN32" s="388">
        <v>1</v>
      </c>
      <c r="AO32" s="244">
        <f t="shared" si="12"/>
        <v>14</v>
      </c>
      <c r="AP32" s="247">
        <v>1</v>
      </c>
      <c r="AQ32" s="244">
        <f t="shared" si="13"/>
        <v>14</v>
      </c>
      <c r="AR32" s="247">
        <v>3</v>
      </c>
      <c r="AS32" s="397" t="s">
        <v>122</v>
      </c>
      <c r="AT32" s="247"/>
      <c r="AU32" s="244" t="str">
        <f t="shared" si="14"/>
        <v/>
      </c>
      <c r="AV32" s="247"/>
      <c r="AW32" s="244" t="str">
        <f t="shared" si="15"/>
        <v/>
      </c>
      <c r="AX32" s="247"/>
      <c r="AY32" s="247"/>
      <c r="AZ32" s="434">
        <f t="shared" si="16"/>
        <v>1</v>
      </c>
      <c r="BA32" s="244">
        <f t="shared" si="17"/>
        <v>14</v>
      </c>
      <c r="BB32" s="250">
        <f t="shared" si="18"/>
        <v>1</v>
      </c>
      <c r="BC32" s="244">
        <f t="shared" si="19"/>
        <v>14</v>
      </c>
      <c r="BD32" s="250">
        <f t="shared" si="20"/>
        <v>3</v>
      </c>
      <c r="BE32" s="371">
        <f t="shared" si="21"/>
        <v>2</v>
      </c>
      <c r="BF32" s="251" t="s">
        <v>357</v>
      </c>
      <c r="BG32" s="252" t="s">
        <v>421</v>
      </c>
    </row>
    <row r="33" spans="1:59" ht="15.75" customHeight="1">
      <c r="A33" s="382" t="s">
        <v>463</v>
      </c>
      <c r="B33" s="477" t="s">
        <v>31</v>
      </c>
      <c r="C33" s="384" t="s">
        <v>155</v>
      </c>
      <c r="D33" s="243"/>
      <c r="E33" s="244" t="str">
        <f t="shared" si="0"/>
        <v/>
      </c>
      <c r="F33" s="243"/>
      <c r="G33" s="244" t="str">
        <f t="shared" si="1"/>
        <v/>
      </c>
      <c r="H33" s="243"/>
      <c r="I33" s="245"/>
      <c r="J33" s="388"/>
      <c r="K33" s="244" t="str">
        <f t="shared" si="2"/>
        <v/>
      </c>
      <c r="L33" s="247"/>
      <c r="M33" s="244" t="str">
        <f t="shared" si="3"/>
        <v/>
      </c>
      <c r="N33" s="247"/>
      <c r="O33" s="248"/>
      <c r="P33" s="247"/>
      <c r="Q33" s="244" t="str">
        <f t="shared" si="4"/>
        <v/>
      </c>
      <c r="R33" s="247"/>
      <c r="S33" s="244" t="str">
        <f t="shared" si="5"/>
        <v/>
      </c>
      <c r="T33" s="247"/>
      <c r="U33" s="249"/>
      <c r="V33" s="388"/>
      <c r="W33" s="244" t="str">
        <f t="shared" si="6"/>
        <v/>
      </c>
      <c r="X33" s="247"/>
      <c r="Y33" s="244" t="str">
        <f t="shared" si="7"/>
        <v/>
      </c>
      <c r="Z33" s="247"/>
      <c r="AA33" s="248"/>
      <c r="AB33" s="247"/>
      <c r="AC33" s="244" t="str">
        <f t="shared" si="8"/>
        <v/>
      </c>
      <c r="AD33" s="247"/>
      <c r="AE33" s="244" t="str">
        <f t="shared" si="9"/>
        <v/>
      </c>
      <c r="AF33" s="247"/>
      <c r="AG33" s="249"/>
      <c r="AH33" s="388"/>
      <c r="AI33" s="244" t="str">
        <f t="shared" si="10"/>
        <v/>
      </c>
      <c r="AJ33" s="247"/>
      <c r="AK33" s="244" t="str">
        <f t="shared" si="11"/>
        <v/>
      </c>
      <c r="AL33" s="247"/>
      <c r="AM33" s="248"/>
      <c r="AN33" s="388"/>
      <c r="AO33" s="244" t="str">
        <f t="shared" si="12"/>
        <v/>
      </c>
      <c r="AP33" s="247">
        <v>6</v>
      </c>
      <c r="AQ33" s="244">
        <f t="shared" si="13"/>
        <v>84</v>
      </c>
      <c r="AR33" s="247">
        <v>6</v>
      </c>
      <c r="AS33" s="397" t="s">
        <v>153</v>
      </c>
      <c r="AT33" s="247"/>
      <c r="AU33" s="244" t="str">
        <f t="shared" si="14"/>
        <v/>
      </c>
      <c r="AV33" s="247"/>
      <c r="AW33" s="244" t="str">
        <f t="shared" si="15"/>
        <v/>
      </c>
      <c r="AX33" s="247"/>
      <c r="AY33" s="247"/>
      <c r="AZ33" s="434" t="str">
        <f t="shared" si="16"/>
        <v/>
      </c>
      <c r="BA33" s="244" t="str">
        <f t="shared" si="17"/>
        <v/>
      </c>
      <c r="BB33" s="250">
        <f t="shared" si="18"/>
        <v>6</v>
      </c>
      <c r="BC33" s="244">
        <f t="shared" si="19"/>
        <v>84</v>
      </c>
      <c r="BD33" s="250">
        <f t="shared" si="20"/>
        <v>6</v>
      </c>
      <c r="BE33" s="371">
        <f t="shared" si="21"/>
        <v>6</v>
      </c>
      <c r="BF33" s="251" t="s">
        <v>357</v>
      </c>
      <c r="BG33" s="252" t="s">
        <v>358</v>
      </c>
    </row>
    <row r="34" spans="1:59" s="18" customFormat="1" ht="15.75" customHeight="1">
      <c r="A34" s="480"/>
      <c r="B34" s="477" t="s">
        <v>127</v>
      </c>
      <c r="C34" s="384" t="s">
        <v>138</v>
      </c>
      <c r="D34" s="243"/>
      <c r="E34" s="244" t="str">
        <f t="shared" si="0"/>
        <v/>
      </c>
      <c r="F34" s="243"/>
      <c r="G34" s="244" t="str">
        <f t="shared" si="1"/>
        <v/>
      </c>
      <c r="H34" s="243"/>
      <c r="I34" s="245"/>
      <c r="J34" s="388"/>
      <c r="K34" s="244" t="str">
        <f t="shared" si="2"/>
        <v/>
      </c>
      <c r="L34" s="247"/>
      <c r="M34" s="244" t="str">
        <f t="shared" si="3"/>
        <v/>
      </c>
      <c r="N34" s="247"/>
      <c r="O34" s="248"/>
      <c r="P34" s="247"/>
      <c r="Q34" s="244" t="str">
        <f t="shared" si="4"/>
        <v/>
      </c>
      <c r="R34" s="247"/>
      <c r="S34" s="244" t="str">
        <f t="shared" si="5"/>
        <v/>
      </c>
      <c r="T34" s="247"/>
      <c r="U34" s="249"/>
      <c r="V34" s="388"/>
      <c r="W34" s="244" t="str">
        <f t="shared" si="6"/>
        <v/>
      </c>
      <c r="X34" s="247"/>
      <c r="Y34" s="244" t="str">
        <f t="shared" si="7"/>
        <v/>
      </c>
      <c r="Z34" s="247"/>
      <c r="AA34" s="248"/>
      <c r="AB34" s="247"/>
      <c r="AC34" s="244" t="str">
        <f t="shared" si="8"/>
        <v/>
      </c>
      <c r="AD34" s="247"/>
      <c r="AE34" s="244" t="str">
        <f t="shared" si="9"/>
        <v/>
      </c>
      <c r="AF34" s="247"/>
      <c r="AG34" s="249"/>
      <c r="AH34" s="388"/>
      <c r="AI34" s="244" t="str">
        <f t="shared" si="10"/>
        <v/>
      </c>
      <c r="AJ34" s="247"/>
      <c r="AK34" s="244" t="str">
        <f t="shared" si="11"/>
        <v/>
      </c>
      <c r="AL34" s="247"/>
      <c r="AM34" s="248"/>
      <c r="AN34" s="388">
        <v>1</v>
      </c>
      <c r="AO34" s="244">
        <f t="shared" si="12"/>
        <v>14</v>
      </c>
      <c r="AP34" s="247">
        <v>1</v>
      </c>
      <c r="AQ34" s="244">
        <f t="shared" si="13"/>
        <v>14</v>
      </c>
      <c r="AR34" s="247">
        <v>3</v>
      </c>
      <c r="AS34" s="397" t="s">
        <v>117</v>
      </c>
      <c r="AT34" s="247"/>
      <c r="AU34" s="244" t="str">
        <f t="shared" si="14"/>
        <v/>
      </c>
      <c r="AV34" s="247"/>
      <c r="AW34" s="244" t="str">
        <f t="shared" si="15"/>
        <v/>
      </c>
      <c r="AX34" s="247"/>
      <c r="AY34" s="247"/>
      <c r="AZ34" s="434">
        <f t="shared" si="16"/>
        <v>1</v>
      </c>
      <c r="BA34" s="244">
        <f t="shared" si="17"/>
        <v>14</v>
      </c>
      <c r="BB34" s="250">
        <f t="shared" si="18"/>
        <v>1</v>
      </c>
      <c r="BC34" s="244">
        <f t="shared" si="19"/>
        <v>14</v>
      </c>
      <c r="BD34" s="250">
        <f t="shared" si="20"/>
        <v>3</v>
      </c>
      <c r="BE34" s="371">
        <f t="shared" si="21"/>
        <v>2</v>
      </c>
    </row>
    <row r="35" spans="1:59" s="2" customFormat="1" ht="15.75" customHeight="1">
      <c r="A35" s="382" t="s">
        <v>464</v>
      </c>
      <c r="B35" s="477" t="s">
        <v>31</v>
      </c>
      <c r="C35" s="384" t="s">
        <v>154</v>
      </c>
      <c r="D35" s="243"/>
      <c r="E35" s="244" t="str">
        <f t="shared" si="0"/>
        <v/>
      </c>
      <c r="F35" s="243"/>
      <c r="G35" s="244" t="str">
        <f t="shared" si="1"/>
        <v/>
      </c>
      <c r="H35" s="243"/>
      <c r="I35" s="245"/>
      <c r="J35" s="388"/>
      <c r="K35" s="244" t="str">
        <f t="shared" si="2"/>
        <v/>
      </c>
      <c r="L35" s="247"/>
      <c r="M35" s="244" t="str">
        <f t="shared" si="3"/>
        <v/>
      </c>
      <c r="N35" s="247"/>
      <c r="O35" s="248"/>
      <c r="P35" s="247"/>
      <c r="Q35" s="244" t="str">
        <f t="shared" si="4"/>
        <v/>
      </c>
      <c r="R35" s="247"/>
      <c r="S35" s="244" t="str">
        <f t="shared" si="5"/>
        <v/>
      </c>
      <c r="T35" s="247"/>
      <c r="U35" s="249"/>
      <c r="V35" s="388"/>
      <c r="W35" s="244" t="str">
        <f t="shared" si="6"/>
        <v/>
      </c>
      <c r="X35" s="247"/>
      <c r="Y35" s="244" t="str">
        <f t="shared" si="7"/>
        <v/>
      </c>
      <c r="Z35" s="247"/>
      <c r="AA35" s="248"/>
      <c r="AB35" s="247"/>
      <c r="AC35" s="244" t="str">
        <f t="shared" si="8"/>
        <v/>
      </c>
      <c r="AD35" s="247"/>
      <c r="AE35" s="244" t="str">
        <f t="shared" si="9"/>
        <v/>
      </c>
      <c r="AF35" s="247"/>
      <c r="AG35" s="249"/>
      <c r="AH35" s="388"/>
      <c r="AI35" s="244" t="str">
        <f t="shared" si="10"/>
        <v/>
      </c>
      <c r="AJ35" s="247"/>
      <c r="AK35" s="244" t="str">
        <f t="shared" si="11"/>
        <v/>
      </c>
      <c r="AL35" s="247"/>
      <c r="AM35" s="248"/>
      <c r="AN35" s="388"/>
      <c r="AO35" s="244" t="str">
        <f t="shared" si="12"/>
        <v/>
      </c>
      <c r="AP35" s="247"/>
      <c r="AQ35" s="244" t="str">
        <f t="shared" si="13"/>
        <v/>
      </c>
      <c r="AR35" s="247"/>
      <c r="AS35" s="248"/>
      <c r="AT35" s="247">
        <v>2</v>
      </c>
      <c r="AU35" s="244">
        <f t="shared" si="14"/>
        <v>28</v>
      </c>
      <c r="AV35" s="247"/>
      <c r="AW35" s="244" t="str">
        <f t="shared" si="15"/>
        <v/>
      </c>
      <c r="AX35" s="247">
        <v>4</v>
      </c>
      <c r="AY35" s="247" t="s">
        <v>117</v>
      </c>
      <c r="AZ35" s="434">
        <f t="shared" si="16"/>
        <v>2</v>
      </c>
      <c r="BA35" s="244">
        <f t="shared" si="17"/>
        <v>28</v>
      </c>
      <c r="BB35" s="250" t="str">
        <f t="shared" si="18"/>
        <v/>
      </c>
      <c r="BC35" s="244" t="str">
        <f t="shared" si="19"/>
        <v/>
      </c>
      <c r="BD35" s="250">
        <f t="shared" si="20"/>
        <v>4</v>
      </c>
      <c r="BE35" s="371">
        <f t="shared" si="21"/>
        <v>2</v>
      </c>
      <c r="BF35" s="251" t="s">
        <v>357</v>
      </c>
      <c r="BG35" s="252" t="s">
        <v>421</v>
      </c>
    </row>
    <row r="36" spans="1:59" s="2" customFormat="1" ht="15.75" customHeight="1">
      <c r="A36" s="382" t="s">
        <v>465</v>
      </c>
      <c r="B36" s="477" t="s">
        <v>31</v>
      </c>
      <c r="C36" s="384" t="s">
        <v>181</v>
      </c>
      <c r="D36" s="243"/>
      <c r="E36" s="244" t="str">
        <f t="shared" si="0"/>
        <v/>
      </c>
      <c r="F36" s="243"/>
      <c r="G36" s="244" t="str">
        <f t="shared" si="1"/>
        <v/>
      </c>
      <c r="H36" s="243"/>
      <c r="I36" s="245"/>
      <c r="J36" s="388"/>
      <c r="K36" s="244" t="str">
        <f t="shared" si="2"/>
        <v/>
      </c>
      <c r="L36" s="247"/>
      <c r="M36" s="244" t="str">
        <f t="shared" si="3"/>
        <v/>
      </c>
      <c r="N36" s="247"/>
      <c r="O36" s="248"/>
      <c r="P36" s="247"/>
      <c r="Q36" s="244" t="str">
        <f t="shared" si="4"/>
        <v/>
      </c>
      <c r="R36" s="247"/>
      <c r="S36" s="244" t="str">
        <f t="shared" si="5"/>
        <v/>
      </c>
      <c r="T36" s="247"/>
      <c r="U36" s="249"/>
      <c r="V36" s="388"/>
      <c r="W36" s="244" t="str">
        <f t="shared" si="6"/>
        <v/>
      </c>
      <c r="X36" s="247"/>
      <c r="Y36" s="244" t="str">
        <f t="shared" si="7"/>
        <v/>
      </c>
      <c r="Z36" s="247"/>
      <c r="AA36" s="248"/>
      <c r="AB36" s="247"/>
      <c r="AC36" s="244" t="str">
        <f t="shared" si="8"/>
        <v/>
      </c>
      <c r="AD36" s="247"/>
      <c r="AE36" s="244" t="str">
        <f t="shared" si="9"/>
        <v/>
      </c>
      <c r="AF36" s="247"/>
      <c r="AG36" s="249"/>
      <c r="AH36" s="388"/>
      <c r="AI36" s="244" t="str">
        <f t="shared" si="10"/>
        <v/>
      </c>
      <c r="AJ36" s="247"/>
      <c r="AK36" s="244" t="str">
        <f t="shared" si="11"/>
        <v/>
      </c>
      <c r="AL36" s="247"/>
      <c r="AM36" s="248"/>
      <c r="AN36" s="388"/>
      <c r="AO36" s="244" t="str">
        <f t="shared" si="12"/>
        <v/>
      </c>
      <c r="AP36" s="247"/>
      <c r="AQ36" s="244" t="str">
        <f t="shared" si="13"/>
        <v/>
      </c>
      <c r="AR36" s="247"/>
      <c r="AS36" s="248"/>
      <c r="AT36" s="247">
        <v>1</v>
      </c>
      <c r="AU36" s="244">
        <f t="shared" si="14"/>
        <v>14</v>
      </c>
      <c r="AV36" s="247">
        <v>1</v>
      </c>
      <c r="AW36" s="244">
        <f t="shared" si="15"/>
        <v>14</v>
      </c>
      <c r="AX36" s="247">
        <v>3</v>
      </c>
      <c r="AY36" s="247" t="s">
        <v>118</v>
      </c>
      <c r="AZ36" s="434">
        <f t="shared" si="16"/>
        <v>1</v>
      </c>
      <c r="BA36" s="244">
        <f t="shared" si="17"/>
        <v>14</v>
      </c>
      <c r="BB36" s="250">
        <f t="shared" si="18"/>
        <v>1</v>
      </c>
      <c r="BC36" s="244">
        <f t="shared" si="19"/>
        <v>14</v>
      </c>
      <c r="BD36" s="250">
        <f t="shared" si="20"/>
        <v>3</v>
      </c>
      <c r="BE36" s="371">
        <f t="shared" si="21"/>
        <v>2</v>
      </c>
      <c r="BF36" s="251" t="s">
        <v>357</v>
      </c>
      <c r="BG36" s="252" t="s">
        <v>422</v>
      </c>
    </row>
    <row r="37" spans="1:59" s="2" customFormat="1" ht="15.75" customHeight="1">
      <c r="A37" s="382" t="s">
        <v>466</v>
      </c>
      <c r="B37" s="477" t="s">
        <v>31</v>
      </c>
      <c r="C37" s="384" t="s">
        <v>467</v>
      </c>
      <c r="D37" s="243"/>
      <c r="E37" s="244" t="str">
        <f t="shared" si="0"/>
        <v/>
      </c>
      <c r="F37" s="243"/>
      <c r="G37" s="244" t="str">
        <f t="shared" si="1"/>
        <v/>
      </c>
      <c r="H37" s="243"/>
      <c r="I37" s="245"/>
      <c r="J37" s="388"/>
      <c r="K37" s="244" t="str">
        <f t="shared" si="2"/>
        <v/>
      </c>
      <c r="L37" s="247"/>
      <c r="M37" s="244" t="str">
        <f t="shared" si="3"/>
        <v/>
      </c>
      <c r="N37" s="247"/>
      <c r="O37" s="248"/>
      <c r="P37" s="247"/>
      <c r="Q37" s="244" t="str">
        <f t="shared" si="4"/>
        <v/>
      </c>
      <c r="R37" s="247"/>
      <c r="S37" s="244" t="str">
        <f t="shared" si="5"/>
        <v/>
      </c>
      <c r="T37" s="247"/>
      <c r="U37" s="249"/>
      <c r="V37" s="388"/>
      <c r="W37" s="244" t="str">
        <f t="shared" si="6"/>
        <v/>
      </c>
      <c r="X37" s="247"/>
      <c r="Y37" s="244" t="str">
        <f t="shared" si="7"/>
        <v/>
      </c>
      <c r="Z37" s="247"/>
      <c r="AA37" s="248"/>
      <c r="AB37" s="247"/>
      <c r="AC37" s="244" t="str">
        <f t="shared" si="8"/>
        <v/>
      </c>
      <c r="AD37" s="247"/>
      <c r="AE37" s="244" t="str">
        <f t="shared" si="9"/>
        <v/>
      </c>
      <c r="AF37" s="247"/>
      <c r="AG37" s="249"/>
      <c r="AH37" s="388"/>
      <c r="AI37" s="244" t="str">
        <f t="shared" si="10"/>
        <v/>
      </c>
      <c r="AJ37" s="247"/>
      <c r="AK37" s="244" t="str">
        <f t="shared" si="11"/>
        <v/>
      </c>
      <c r="AL37" s="247"/>
      <c r="AM37" s="248"/>
      <c r="AN37" s="388"/>
      <c r="AO37" s="244" t="str">
        <f t="shared" si="12"/>
        <v/>
      </c>
      <c r="AP37" s="247">
        <v>2</v>
      </c>
      <c r="AQ37" s="244">
        <f t="shared" si="13"/>
        <v>28</v>
      </c>
      <c r="AR37" s="247">
        <v>2</v>
      </c>
      <c r="AS37" s="248" t="s">
        <v>153</v>
      </c>
      <c r="AT37" s="247"/>
      <c r="AU37" s="244" t="str">
        <f t="shared" si="14"/>
        <v/>
      </c>
      <c r="AV37" s="247"/>
      <c r="AW37" s="244" t="str">
        <f t="shared" si="15"/>
        <v/>
      </c>
      <c r="AX37" s="247"/>
      <c r="AY37" s="247"/>
      <c r="AZ37" s="434" t="str">
        <f t="shared" si="16"/>
        <v/>
      </c>
      <c r="BA37" s="244" t="str">
        <f t="shared" si="17"/>
        <v/>
      </c>
      <c r="BB37" s="250">
        <f t="shared" si="18"/>
        <v>2</v>
      </c>
      <c r="BC37" s="244">
        <f t="shared" si="19"/>
        <v>28</v>
      </c>
      <c r="BD37" s="250">
        <f t="shared" si="20"/>
        <v>2</v>
      </c>
      <c r="BE37" s="371">
        <f t="shared" si="21"/>
        <v>2</v>
      </c>
      <c r="BF37" s="251" t="s">
        <v>357</v>
      </c>
      <c r="BG37" s="252" t="s">
        <v>358</v>
      </c>
    </row>
    <row r="38" spans="1:59" ht="15" customHeight="1">
      <c r="A38" s="382" t="s">
        <v>500</v>
      </c>
      <c r="B38" s="477" t="s">
        <v>31</v>
      </c>
      <c r="C38" s="384" t="s">
        <v>469</v>
      </c>
      <c r="D38" s="243"/>
      <c r="E38" s="244" t="str">
        <f t="shared" si="0"/>
        <v/>
      </c>
      <c r="F38" s="243"/>
      <c r="G38" s="244" t="str">
        <f t="shared" si="1"/>
        <v/>
      </c>
      <c r="H38" s="243"/>
      <c r="I38" s="245"/>
      <c r="J38" s="388"/>
      <c r="K38" s="244" t="str">
        <f t="shared" si="2"/>
        <v/>
      </c>
      <c r="L38" s="247"/>
      <c r="M38" s="244" t="str">
        <f t="shared" si="3"/>
        <v/>
      </c>
      <c r="N38" s="247"/>
      <c r="O38" s="248"/>
      <c r="P38" s="247"/>
      <c r="Q38" s="244" t="str">
        <f t="shared" si="4"/>
        <v/>
      </c>
      <c r="R38" s="247"/>
      <c r="S38" s="244" t="str">
        <f t="shared" si="5"/>
        <v/>
      </c>
      <c r="T38" s="247"/>
      <c r="U38" s="249"/>
      <c r="V38" s="388"/>
      <c r="W38" s="244" t="str">
        <f t="shared" si="6"/>
        <v/>
      </c>
      <c r="X38" s="247"/>
      <c r="Y38" s="244" t="str">
        <f t="shared" si="7"/>
        <v/>
      </c>
      <c r="Z38" s="247"/>
      <c r="AA38" s="248"/>
      <c r="AB38" s="247"/>
      <c r="AC38" s="244" t="str">
        <f t="shared" si="8"/>
        <v/>
      </c>
      <c r="AD38" s="247"/>
      <c r="AE38" s="244" t="str">
        <f t="shared" si="9"/>
        <v/>
      </c>
      <c r="AF38" s="247"/>
      <c r="AG38" s="249"/>
      <c r="AH38" s="388"/>
      <c r="AI38" s="244" t="str">
        <f t="shared" si="10"/>
        <v/>
      </c>
      <c r="AJ38" s="247"/>
      <c r="AK38" s="244" t="str">
        <f t="shared" si="11"/>
        <v/>
      </c>
      <c r="AL38" s="247"/>
      <c r="AM38" s="248"/>
      <c r="AN38" s="388"/>
      <c r="AO38" s="244" t="str">
        <f t="shared" si="12"/>
        <v/>
      </c>
      <c r="AP38" s="247"/>
      <c r="AQ38" s="244" t="str">
        <f t="shared" si="13"/>
        <v/>
      </c>
      <c r="AR38" s="247"/>
      <c r="AS38" s="248"/>
      <c r="AT38" s="247"/>
      <c r="AU38" s="244" t="str">
        <f t="shared" si="14"/>
        <v/>
      </c>
      <c r="AV38" s="247">
        <v>5</v>
      </c>
      <c r="AW38" s="244">
        <f t="shared" si="15"/>
        <v>70</v>
      </c>
      <c r="AX38" s="247">
        <v>10</v>
      </c>
      <c r="AY38" s="247" t="s">
        <v>153</v>
      </c>
      <c r="AZ38" s="434" t="str">
        <f t="shared" si="16"/>
        <v/>
      </c>
      <c r="BA38" s="244" t="str">
        <f t="shared" si="17"/>
        <v/>
      </c>
      <c r="BB38" s="250">
        <f t="shared" si="18"/>
        <v>5</v>
      </c>
      <c r="BC38" s="244">
        <f t="shared" si="19"/>
        <v>70</v>
      </c>
      <c r="BD38" s="250">
        <f t="shared" si="20"/>
        <v>10</v>
      </c>
      <c r="BE38" s="371">
        <f t="shared" si="21"/>
        <v>5</v>
      </c>
      <c r="BF38" s="251" t="s">
        <v>357</v>
      </c>
      <c r="BG38" s="252" t="s">
        <v>358</v>
      </c>
    </row>
    <row r="39" spans="1:59" s="2" customFormat="1" ht="15.75" customHeight="1">
      <c r="A39" s="473"/>
      <c r="B39" s="477" t="s">
        <v>127</v>
      </c>
      <c r="C39" s="384" t="s">
        <v>142</v>
      </c>
      <c r="D39" s="243"/>
      <c r="E39" s="244" t="str">
        <f t="shared" si="0"/>
        <v/>
      </c>
      <c r="F39" s="243"/>
      <c r="G39" s="244" t="str">
        <f t="shared" si="1"/>
        <v/>
      </c>
      <c r="H39" s="243"/>
      <c r="I39" s="245"/>
      <c r="J39" s="388"/>
      <c r="K39" s="244" t="str">
        <f t="shared" si="2"/>
        <v/>
      </c>
      <c r="L39" s="247"/>
      <c r="M39" s="244" t="str">
        <f t="shared" si="3"/>
        <v/>
      </c>
      <c r="N39" s="247"/>
      <c r="O39" s="248"/>
      <c r="P39" s="247"/>
      <c r="Q39" s="244" t="str">
        <f t="shared" si="4"/>
        <v/>
      </c>
      <c r="R39" s="247"/>
      <c r="S39" s="244" t="str">
        <f t="shared" si="5"/>
        <v/>
      </c>
      <c r="T39" s="247"/>
      <c r="U39" s="249"/>
      <c r="V39" s="388"/>
      <c r="W39" s="244" t="str">
        <f t="shared" si="6"/>
        <v/>
      </c>
      <c r="X39" s="247"/>
      <c r="Y39" s="244" t="str">
        <f t="shared" si="7"/>
        <v/>
      </c>
      <c r="Z39" s="247"/>
      <c r="AA39" s="248"/>
      <c r="AB39" s="247"/>
      <c r="AC39" s="244" t="str">
        <f t="shared" si="8"/>
        <v/>
      </c>
      <c r="AD39" s="247"/>
      <c r="AE39" s="244" t="str">
        <f t="shared" si="9"/>
        <v/>
      </c>
      <c r="AF39" s="247"/>
      <c r="AG39" s="249"/>
      <c r="AH39" s="388"/>
      <c r="AI39" s="244" t="str">
        <f t="shared" si="10"/>
        <v/>
      </c>
      <c r="AJ39" s="247"/>
      <c r="AK39" s="244" t="str">
        <f t="shared" si="11"/>
        <v/>
      </c>
      <c r="AL39" s="247"/>
      <c r="AM39" s="248"/>
      <c r="AN39" s="388"/>
      <c r="AO39" s="244" t="str">
        <f t="shared" si="12"/>
        <v/>
      </c>
      <c r="AP39" s="247"/>
      <c r="AQ39" s="244" t="str">
        <f t="shared" si="13"/>
        <v/>
      </c>
      <c r="AR39" s="247"/>
      <c r="AS39" s="248"/>
      <c r="AT39" s="247">
        <v>1</v>
      </c>
      <c r="AU39" s="244">
        <f t="shared" si="14"/>
        <v>14</v>
      </c>
      <c r="AV39" s="247">
        <v>1</v>
      </c>
      <c r="AW39" s="244">
        <f t="shared" si="15"/>
        <v>14</v>
      </c>
      <c r="AX39" s="247">
        <v>3</v>
      </c>
      <c r="AY39" s="247" t="s">
        <v>117</v>
      </c>
      <c r="AZ39" s="434">
        <f t="shared" si="16"/>
        <v>1</v>
      </c>
      <c r="BA39" s="244">
        <f t="shared" si="17"/>
        <v>14</v>
      </c>
      <c r="BB39" s="250">
        <f t="shared" si="18"/>
        <v>1</v>
      </c>
      <c r="BC39" s="244">
        <f t="shared" si="19"/>
        <v>14</v>
      </c>
      <c r="BD39" s="250">
        <f t="shared" si="20"/>
        <v>3</v>
      </c>
      <c r="BE39" s="371">
        <f t="shared" si="21"/>
        <v>2</v>
      </c>
    </row>
    <row r="40" spans="1:59" s="46" customFormat="1" ht="15.75" customHeight="1" thickBot="1">
      <c r="A40" s="401" t="s">
        <v>470</v>
      </c>
      <c r="B40" s="363" t="s">
        <v>15</v>
      </c>
      <c r="C40" s="384" t="s">
        <v>250</v>
      </c>
      <c r="D40" s="243"/>
      <c r="E40" s="244" t="str">
        <f t="shared" si="0"/>
        <v/>
      </c>
      <c r="F40" s="243"/>
      <c r="G40" s="244" t="str">
        <f t="shared" si="1"/>
        <v/>
      </c>
      <c r="H40" s="243"/>
      <c r="I40" s="245"/>
      <c r="J40" s="388"/>
      <c r="K40" s="244" t="str">
        <f t="shared" si="2"/>
        <v/>
      </c>
      <c r="L40" s="247"/>
      <c r="M40" s="244" t="str">
        <f t="shared" si="3"/>
        <v/>
      </c>
      <c r="N40" s="247"/>
      <c r="O40" s="248"/>
      <c r="P40" s="247"/>
      <c r="Q40" s="244" t="str">
        <f t="shared" si="4"/>
        <v/>
      </c>
      <c r="R40" s="247"/>
      <c r="S40" s="244" t="str">
        <f t="shared" si="5"/>
        <v/>
      </c>
      <c r="T40" s="247"/>
      <c r="U40" s="249"/>
      <c r="V40" s="388"/>
      <c r="W40" s="244" t="str">
        <f t="shared" si="6"/>
        <v/>
      </c>
      <c r="X40" s="247"/>
      <c r="Y40" s="244" t="str">
        <f t="shared" si="7"/>
        <v/>
      </c>
      <c r="Z40" s="247"/>
      <c r="AA40" s="248"/>
      <c r="AB40" s="247"/>
      <c r="AC40" s="244" t="str">
        <f t="shared" si="8"/>
        <v/>
      </c>
      <c r="AD40" s="247"/>
      <c r="AE40" s="244" t="str">
        <f t="shared" si="9"/>
        <v/>
      </c>
      <c r="AF40" s="247"/>
      <c r="AG40" s="249"/>
      <c r="AH40" s="388"/>
      <c r="AI40" s="244" t="str">
        <f t="shared" si="10"/>
        <v/>
      </c>
      <c r="AJ40" s="247"/>
      <c r="AK40" s="244" t="str">
        <f t="shared" si="11"/>
        <v/>
      </c>
      <c r="AL40" s="247"/>
      <c r="AM40" s="248"/>
      <c r="AN40" s="388"/>
      <c r="AO40" s="244" t="str">
        <f t="shared" si="12"/>
        <v/>
      </c>
      <c r="AP40" s="247"/>
      <c r="AQ40" s="244" t="str">
        <f t="shared" si="13"/>
        <v/>
      </c>
      <c r="AR40" s="247"/>
      <c r="AS40" s="248"/>
      <c r="AT40" s="247"/>
      <c r="AU40" s="244" t="str">
        <f t="shared" si="14"/>
        <v/>
      </c>
      <c r="AV40" s="247"/>
      <c r="AW40" s="244" t="str">
        <f t="shared" si="15"/>
        <v/>
      </c>
      <c r="AX40" s="247"/>
      <c r="AY40" s="247" t="s">
        <v>143</v>
      </c>
      <c r="AZ40" s="434" t="str">
        <f t="shared" si="16"/>
        <v/>
      </c>
      <c r="BA40" s="244" t="str">
        <f t="shared" si="17"/>
        <v/>
      </c>
      <c r="BB40" s="250" t="str">
        <f t="shared" si="18"/>
        <v/>
      </c>
      <c r="BC40" s="244" t="str">
        <f t="shared" si="19"/>
        <v/>
      </c>
      <c r="BD40" s="250" t="str">
        <f t="shared" si="20"/>
        <v/>
      </c>
      <c r="BE40" s="371" t="str">
        <f t="shared" si="21"/>
        <v/>
      </c>
      <c r="BF40" s="251" t="s">
        <v>357</v>
      </c>
      <c r="BG40" s="252" t="s">
        <v>421</v>
      </c>
    </row>
    <row r="41" spans="1:59" s="46" customFormat="1" ht="15.75" customHeight="1" thickBot="1">
      <c r="A41" s="97"/>
      <c r="B41" s="481"/>
      <c r="C41" s="373" t="s">
        <v>51</v>
      </c>
      <c r="D41" s="118">
        <f>SUM(D12:D40)</f>
        <v>2</v>
      </c>
      <c r="E41" s="119">
        <f>SUM(E12:E40)</f>
        <v>28</v>
      </c>
      <c r="F41" s="119">
        <f>SUM(F12:F40)</f>
        <v>0</v>
      </c>
      <c r="G41" s="119">
        <f>SUM(G12:G40)</f>
        <v>0</v>
      </c>
      <c r="H41" s="119">
        <f>SUM(H12:H40)</f>
        <v>0</v>
      </c>
      <c r="I41" s="120" t="s">
        <v>17</v>
      </c>
      <c r="J41" s="118">
        <f>SUM(J12:J40)</f>
        <v>0</v>
      </c>
      <c r="K41" s="119">
        <f>SUM(K12:K40)</f>
        <v>0</v>
      </c>
      <c r="L41" s="119">
        <f>SUM(L12:L40)</f>
        <v>0</v>
      </c>
      <c r="M41" s="119">
        <f>SUM(M12:M40)</f>
        <v>0</v>
      </c>
      <c r="N41" s="119">
        <f>SUM(N12:N40)</f>
        <v>0</v>
      </c>
      <c r="O41" s="120" t="s">
        <v>17</v>
      </c>
      <c r="P41" s="118">
        <f>SUM(P12:P40)</f>
        <v>0</v>
      </c>
      <c r="Q41" s="119">
        <f>SUM(Q12:Q40)</f>
        <v>0</v>
      </c>
      <c r="R41" s="119">
        <f>SUM(R12:R40)</f>
        <v>0</v>
      </c>
      <c r="S41" s="119">
        <f>SUM(S12:S40)</f>
        <v>0</v>
      </c>
      <c r="T41" s="119">
        <f>SUM(T12:T40)</f>
        <v>0</v>
      </c>
      <c r="U41" s="120" t="s">
        <v>17</v>
      </c>
      <c r="V41" s="118">
        <f>SUM(V12:V40)</f>
        <v>9</v>
      </c>
      <c r="W41" s="119">
        <f>SUM(W12:W40)</f>
        <v>126</v>
      </c>
      <c r="X41" s="119">
        <f>SUM(X12:X40)</f>
        <v>8</v>
      </c>
      <c r="Y41" s="119">
        <f>SUM(Y12:Y40)</f>
        <v>112</v>
      </c>
      <c r="Z41" s="119">
        <f>SUM(Z12:Z40)</f>
        <v>18</v>
      </c>
      <c r="AA41" s="120" t="s">
        <v>17</v>
      </c>
      <c r="AB41" s="118">
        <f>SUM(AB12:AB40)</f>
        <v>9</v>
      </c>
      <c r="AC41" s="119">
        <f>SUM(AC12:AC40)</f>
        <v>126</v>
      </c>
      <c r="AD41" s="119">
        <f>SUM(AD12:AD40)</f>
        <v>7</v>
      </c>
      <c r="AE41" s="119">
        <f>SUM(AE12:AE40)</f>
        <v>98</v>
      </c>
      <c r="AF41" s="119">
        <f>SUM(AF12:AF40)</f>
        <v>17</v>
      </c>
      <c r="AG41" s="120" t="s">
        <v>17</v>
      </c>
      <c r="AH41" s="118">
        <f>SUM(AH12:AH40)</f>
        <v>12</v>
      </c>
      <c r="AI41" s="119">
        <f>SUM(AI12:AI40)</f>
        <v>168</v>
      </c>
      <c r="AJ41" s="119">
        <f>SUM(AJ12:AJ40)</f>
        <v>14</v>
      </c>
      <c r="AK41" s="119">
        <f>SUM(AK12:AK40)</f>
        <v>196</v>
      </c>
      <c r="AL41" s="119">
        <f>SUM(AL12:AL40)</f>
        <v>28</v>
      </c>
      <c r="AM41" s="120" t="s">
        <v>17</v>
      </c>
      <c r="AN41" s="118">
        <f>SUM(AN12:AN40)</f>
        <v>13</v>
      </c>
      <c r="AO41" s="119">
        <f>SUM(AO12:AO40)</f>
        <v>182</v>
      </c>
      <c r="AP41" s="119">
        <f>SUM(AP12:AP40)</f>
        <v>15</v>
      </c>
      <c r="AQ41" s="119">
        <f>SUM(AQ12:AQ40)</f>
        <v>210</v>
      </c>
      <c r="AR41" s="119">
        <f>SUM(AR12:AR40)</f>
        <v>30</v>
      </c>
      <c r="AS41" s="120" t="s">
        <v>17</v>
      </c>
      <c r="AT41" s="118">
        <f>SUM(AT12:AT40)</f>
        <v>4</v>
      </c>
      <c r="AU41" s="119">
        <f>SUM(AU12:AU40)</f>
        <v>56</v>
      </c>
      <c r="AV41" s="119">
        <f>SUM(AV12:AV40)</f>
        <v>7</v>
      </c>
      <c r="AW41" s="119">
        <f>SUM(AW12:AW40)</f>
        <v>98</v>
      </c>
      <c r="AX41" s="119">
        <f>SUM(AX12:AX40)</f>
        <v>20</v>
      </c>
      <c r="AY41" s="121" t="s">
        <v>17</v>
      </c>
      <c r="AZ41" s="123">
        <f t="shared" ref="AZ41:BE41" si="22">SUM(AZ12:AZ40)</f>
        <v>49</v>
      </c>
      <c r="BA41" s="119">
        <f t="shared" si="22"/>
        <v>686</v>
      </c>
      <c r="BB41" s="119">
        <f t="shared" si="22"/>
        <v>51</v>
      </c>
      <c r="BC41" s="119">
        <f t="shared" si="22"/>
        <v>714</v>
      </c>
      <c r="BD41" s="119">
        <f t="shared" si="22"/>
        <v>113</v>
      </c>
      <c r="BE41" s="124">
        <f t="shared" si="22"/>
        <v>100</v>
      </c>
    </row>
    <row r="42" spans="1:59" ht="18.75" customHeight="1" thickBot="1">
      <c r="A42" s="75"/>
      <c r="B42" s="76"/>
      <c r="C42" s="115" t="s">
        <v>41</v>
      </c>
      <c r="D42" s="45">
        <f>D10+D41</f>
        <v>16</v>
      </c>
      <c r="E42" s="111">
        <f>E10+E41</f>
        <v>224</v>
      </c>
      <c r="F42" s="111">
        <f>F10+F41</f>
        <v>17</v>
      </c>
      <c r="G42" s="111">
        <f>G10+G41</f>
        <v>246</v>
      </c>
      <c r="H42" s="111">
        <f>H10+H41</f>
        <v>28</v>
      </c>
      <c r="I42" s="82" t="s">
        <v>17</v>
      </c>
      <c r="J42" s="45">
        <f>J10+J41</f>
        <v>17</v>
      </c>
      <c r="K42" s="111">
        <f>K10+K41</f>
        <v>238</v>
      </c>
      <c r="L42" s="111">
        <f>L10+L41</f>
        <v>19</v>
      </c>
      <c r="M42" s="111">
        <f>M10+M41</f>
        <v>276</v>
      </c>
      <c r="N42" s="111">
        <f>N10+N41</f>
        <v>29</v>
      </c>
      <c r="O42" s="82" t="s">
        <v>17</v>
      </c>
      <c r="P42" s="45">
        <f>P10+P41</f>
        <v>13</v>
      </c>
      <c r="Q42" s="111">
        <f>Q10+Q41</f>
        <v>182</v>
      </c>
      <c r="R42" s="111">
        <f>R10+R41</f>
        <v>21</v>
      </c>
      <c r="S42" s="111">
        <f>S10+S41</f>
        <v>302</v>
      </c>
      <c r="T42" s="111">
        <f>T10+T41</f>
        <v>33</v>
      </c>
      <c r="U42" s="82" t="s">
        <v>17</v>
      </c>
      <c r="V42" s="45">
        <f>V10+V41</f>
        <v>27</v>
      </c>
      <c r="W42" s="111">
        <f>W10+W41</f>
        <v>378</v>
      </c>
      <c r="X42" s="111">
        <f>X10+X41</f>
        <v>16</v>
      </c>
      <c r="Y42" s="111">
        <f>Y10+Y41</f>
        <v>224</v>
      </c>
      <c r="Z42" s="111">
        <f>Z10+Z41</f>
        <v>18</v>
      </c>
      <c r="AA42" s="82" t="s">
        <v>17</v>
      </c>
      <c r="AB42" s="45">
        <f>AB10+AB41</f>
        <v>12</v>
      </c>
      <c r="AC42" s="111">
        <f>AC10+AC41</f>
        <v>168</v>
      </c>
      <c r="AD42" s="111">
        <f>AD10+AD41</f>
        <v>12</v>
      </c>
      <c r="AE42" s="111">
        <f>AE10+AE41</f>
        <v>168</v>
      </c>
      <c r="AF42" s="111">
        <f>AF10+AF41</f>
        <v>22</v>
      </c>
      <c r="AG42" s="82" t="s">
        <v>17</v>
      </c>
      <c r="AH42" s="45">
        <f>AH10+AH41</f>
        <v>13</v>
      </c>
      <c r="AI42" s="111">
        <f>AI10+AI41</f>
        <v>182</v>
      </c>
      <c r="AJ42" s="111">
        <f>AJ10+AJ41</f>
        <v>18</v>
      </c>
      <c r="AK42" s="111">
        <f>AK10+AK41</f>
        <v>252</v>
      </c>
      <c r="AL42" s="111">
        <f>AL10+AL41</f>
        <v>30</v>
      </c>
      <c r="AM42" s="82" t="s">
        <v>17</v>
      </c>
      <c r="AN42" s="45">
        <f>AN10+AN41</f>
        <v>13</v>
      </c>
      <c r="AO42" s="111">
        <f>AO10+AO41</f>
        <v>182</v>
      </c>
      <c r="AP42" s="111">
        <f>AP10+AP41</f>
        <v>18</v>
      </c>
      <c r="AQ42" s="111">
        <f>AQ10+AQ41</f>
        <v>252</v>
      </c>
      <c r="AR42" s="111">
        <f>AR10+AR41</f>
        <v>30</v>
      </c>
      <c r="AS42" s="82" t="s">
        <v>17</v>
      </c>
      <c r="AT42" s="45">
        <f>AT10+AT41</f>
        <v>6</v>
      </c>
      <c r="AU42" s="111">
        <f>AU10+AU41</f>
        <v>84</v>
      </c>
      <c r="AV42" s="111">
        <f>AV10+AV41</f>
        <v>9</v>
      </c>
      <c r="AW42" s="111">
        <f>AW10+AW41</f>
        <v>126</v>
      </c>
      <c r="AX42" s="111">
        <f>AX10+AX41</f>
        <v>30</v>
      </c>
      <c r="AY42" s="115" t="s">
        <v>17</v>
      </c>
      <c r="AZ42" s="56">
        <f t="shared" ref="AZ42:BE42" si="23">AZ10+AZ41</f>
        <v>119</v>
      </c>
      <c r="BA42" s="111">
        <f t="shared" si="23"/>
        <v>1666</v>
      </c>
      <c r="BB42" s="111">
        <f t="shared" si="23"/>
        <v>128</v>
      </c>
      <c r="BC42" s="111">
        <f t="shared" si="23"/>
        <v>1810</v>
      </c>
      <c r="BD42" s="111">
        <f t="shared" si="23"/>
        <v>240</v>
      </c>
      <c r="BE42" s="113">
        <f t="shared" si="23"/>
        <v>247</v>
      </c>
      <c r="BF42" s="46"/>
      <c r="BG42" s="46"/>
    </row>
    <row r="43" spans="1:59" s="33" customFormat="1" ht="15.75" customHeight="1">
      <c r="A43" s="57"/>
      <c r="B43" s="58"/>
      <c r="C43" s="59" t="s">
        <v>16</v>
      </c>
      <c r="D43" s="812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812"/>
      <c r="AC43" s="851"/>
      <c r="AD43" s="851"/>
      <c r="AE43" s="851"/>
      <c r="AF43" s="851"/>
      <c r="AG43" s="851"/>
      <c r="AH43" s="851"/>
      <c r="AI43" s="851"/>
      <c r="AJ43" s="851"/>
      <c r="AK43" s="851"/>
      <c r="AL43" s="851"/>
      <c r="AM43" s="851"/>
      <c r="AN43" s="851"/>
      <c r="AO43" s="851"/>
      <c r="AP43" s="851"/>
      <c r="AQ43" s="851"/>
      <c r="AR43" s="851"/>
      <c r="AS43" s="851"/>
      <c r="AT43" s="851"/>
      <c r="AU43" s="851"/>
      <c r="AV43" s="851"/>
      <c r="AW43" s="851"/>
      <c r="AX43" s="851"/>
      <c r="AY43" s="851"/>
      <c r="AZ43" s="814"/>
      <c r="BA43" s="853"/>
      <c r="BB43" s="853"/>
      <c r="BC43" s="853"/>
      <c r="BD43" s="853"/>
      <c r="BE43" s="854"/>
    </row>
    <row r="44" spans="1:59" s="2" customFormat="1" ht="15.75" customHeight="1">
      <c r="A44" s="382" t="s">
        <v>440</v>
      </c>
      <c r="B44" s="482" t="s">
        <v>44</v>
      </c>
      <c r="C44" s="483" t="s">
        <v>152</v>
      </c>
      <c r="D44" s="441"/>
      <c r="E44" s="244" t="str">
        <f>IF(D44*14=0,"",D44*14)</f>
        <v/>
      </c>
      <c r="F44" s="255"/>
      <c r="G44" s="244" t="str">
        <f>IF(F44*14=0,"",F44*14)</f>
        <v/>
      </c>
      <c r="H44" s="256"/>
      <c r="I44" s="257"/>
      <c r="J44" s="441"/>
      <c r="K44" s="244" t="str">
        <f>IF(J44*14=0,"",J44*14)</f>
        <v/>
      </c>
      <c r="L44" s="255"/>
      <c r="M44" s="244" t="str">
        <f>IF(L44*14=0,"",L44*14)</f>
        <v/>
      </c>
      <c r="N44" s="256"/>
      <c r="O44" s="257"/>
      <c r="P44" s="441"/>
      <c r="Q44" s="244" t="str">
        <f>IF(P44*14=0,"",P44*14)</f>
        <v/>
      </c>
      <c r="R44" s="255"/>
      <c r="S44" s="244" t="str">
        <f>IF(R44*14=0,"",R44*14)</f>
        <v/>
      </c>
      <c r="T44" s="256"/>
      <c r="U44" s="257"/>
      <c r="V44" s="441"/>
      <c r="W44" s="244" t="str">
        <f>IF(V44*14=0,"",V44*14)</f>
        <v/>
      </c>
      <c r="X44" s="255"/>
      <c r="Y44" s="244" t="str">
        <f>IF(X44*14=0,"",X44*14)</f>
        <v/>
      </c>
      <c r="Z44" s="256"/>
      <c r="AA44" s="257"/>
      <c r="AB44" s="441"/>
      <c r="AC44" s="244" t="str">
        <f>IF(AB44*14=0,"",AB44*14)</f>
        <v/>
      </c>
      <c r="AD44" s="255"/>
      <c r="AE44" s="244" t="str">
        <f>IF(AD44*14=0,"",AD44*14)</f>
        <v/>
      </c>
      <c r="AF44" s="256"/>
      <c r="AG44" s="257"/>
      <c r="AH44" s="441">
        <v>1</v>
      </c>
      <c r="AI44" s="244">
        <f>IF(AH44*14=0,"",AH44*14)</f>
        <v>14</v>
      </c>
      <c r="AJ44" s="255">
        <v>1</v>
      </c>
      <c r="AK44" s="244">
        <f>IF(AJ44*14=0,"",AJ44*14)</f>
        <v>14</v>
      </c>
      <c r="AL44" s="256"/>
      <c r="AM44" s="257" t="s">
        <v>117</v>
      </c>
      <c r="AN44" s="441"/>
      <c r="AO44" s="244" t="str">
        <f>IF(AN44*14=0,"",AN44*14)</f>
        <v/>
      </c>
      <c r="AP44" s="255"/>
      <c r="AQ44" s="244" t="str">
        <f>IF(AP44*14=0,"",AP44*14)</f>
        <v/>
      </c>
      <c r="AR44" s="256"/>
      <c r="AS44" s="257"/>
      <c r="AT44" s="441"/>
      <c r="AU44" s="244" t="str">
        <f>IF(AT44*14=0,"",AT44*14)</f>
        <v/>
      </c>
      <c r="AV44" s="255"/>
      <c r="AW44" s="244" t="str">
        <f>IF(AV44*14=0,"",AV44*14)</f>
        <v/>
      </c>
      <c r="AX44" s="256"/>
      <c r="AY44" s="257"/>
      <c r="AZ44" s="434">
        <f t="shared" ref="AZ44:AZ47" si="24">IF(D44+J44+P44+V44+AB44+AH44+AN44+AT44=0,"",D44+J44+P44+V44+AB44+AH44+AN44+AT44)</f>
        <v>1</v>
      </c>
      <c r="BA44" s="244">
        <f>IF((D44+J44+P44+V44+AB44+AH44+AN44+AT44)*14=0,"",(D44+J44+P44+V44+AB44+AH44+AN44+AT44)*14)</f>
        <v>14</v>
      </c>
      <c r="BB44" s="250">
        <f t="shared" ref="BB44:BB47" si="25">IF(F44+L44+R44+X44+AD44+AJ44+AP44+AV44=0,"",F44+L44+R44+X44+AD44+AJ44+AP44+AV44)</f>
        <v>1</v>
      </c>
      <c r="BC44" s="244">
        <f>IF((L44+F44+R44+X44+AD44+AJ44+AP44+AV44)*14=0,"",(L44+F44+R44+X44+AD44+AJ44+AP44+AV44)*14)</f>
        <v>14</v>
      </c>
      <c r="BD44" s="256" t="s">
        <v>17</v>
      </c>
      <c r="BE44" s="371">
        <f>IF(D44+F44+L44+J44+P44+R44+V44+X44+AB44+AD44+AH44+AJ44+AN44+AP44+AT44+AV44=0,"",D44+F44+L44+J44+P44+R44+V44+X44+AB44+AD44+AH44+AJ44+AN44+AP44+AT44+AV44)</f>
        <v>2</v>
      </c>
      <c r="BF44" s="251" t="s">
        <v>325</v>
      </c>
      <c r="BG44" s="259" t="s">
        <v>417</v>
      </c>
    </row>
    <row r="45" spans="1:59" s="2" customFormat="1" ht="15.75" customHeight="1">
      <c r="A45" s="382" t="s">
        <v>441</v>
      </c>
      <c r="B45" s="482" t="s">
        <v>44</v>
      </c>
      <c r="C45" s="483" t="s">
        <v>151</v>
      </c>
      <c r="D45" s="441"/>
      <c r="E45" s="244" t="str">
        <f>IF(D45*14=0,"",D45*14)</f>
        <v/>
      </c>
      <c r="F45" s="255"/>
      <c r="G45" s="244" t="str">
        <f>IF(F45*14=0,"",F45*14)</f>
        <v/>
      </c>
      <c r="H45" s="256"/>
      <c r="I45" s="257"/>
      <c r="J45" s="441"/>
      <c r="K45" s="244" t="str">
        <f>IF(J45*14=0,"",J45*14)</f>
        <v/>
      </c>
      <c r="L45" s="255"/>
      <c r="M45" s="244" t="str">
        <f>IF(L45*14=0,"",L45*14)</f>
        <v/>
      </c>
      <c r="N45" s="256"/>
      <c r="O45" s="257"/>
      <c r="P45" s="441"/>
      <c r="Q45" s="244" t="str">
        <f>IF(P45*14=0,"",P45*14)</f>
        <v/>
      </c>
      <c r="R45" s="255"/>
      <c r="S45" s="244" t="str">
        <f>IF(R45*14=0,"",R45*14)</f>
        <v/>
      </c>
      <c r="T45" s="256"/>
      <c r="U45" s="257"/>
      <c r="V45" s="441"/>
      <c r="W45" s="244" t="str">
        <f>IF(V45*14=0,"",V45*14)</f>
        <v/>
      </c>
      <c r="X45" s="255"/>
      <c r="Y45" s="244" t="str">
        <f>IF(X45*14=0,"",X45*14)</f>
        <v/>
      </c>
      <c r="Z45" s="256"/>
      <c r="AA45" s="257"/>
      <c r="AB45" s="441"/>
      <c r="AC45" s="244" t="str">
        <f>IF(AB45*14=0,"",AB45*14)</f>
        <v/>
      </c>
      <c r="AD45" s="255"/>
      <c r="AE45" s="244" t="str">
        <f>IF(AD45*14=0,"",AD45*14)</f>
        <v/>
      </c>
      <c r="AF45" s="256"/>
      <c r="AG45" s="257"/>
      <c r="AH45" s="441"/>
      <c r="AI45" s="244" t="str">
        <f>IF(AH45*14=0,"",AH45*14)</f>
        <v/>
      </c>
      <c r="AJ45" s="255"/>
      <c r="AK45" s="244" t="str">
        <f>IF(AJ45*14=0,"",AJ45*14)</f>
        <v/>
      </c>
      <c r="AL45" s="256"/>
      <c r="AM45" s="257"/>
      <c r="AN45" s="441">
        <v>1</v>
      </c>
      <c r="AO45" s="244">
        <f>IF(AN45*14=0,"",AN45*14)</f>
        <v>14</v>
      </c>
      <c r="AP45" s="255">
        <v>1</v>
      </c>
      <c r="AQ45" s="244">
        <f>IF(AP45*14=0,"",AP45*14)</f>
        <v>14</v>
      </c>
      <c r="AR45" s="256"/>
      <c r="AS45" s="257" t="s">
        <v>117</v>
      </c>
      <c r="AT45" s="441"/>
      <c r="AU45" s="244" t="str">
        <f>IF(AT45*14=0,"",AT45*14)</f>
        <v/>
      </c>
      <c r="AV45" s="255"/>
      <c r="AW45" s="244" t="str">
        <f>IF(AV45*14=0,"",AV45*14)</f>
        <v/>
      </c>
      <c r="AX45" s="256"/>
      <c r="AY45" s="257"/>
      <c r="AZ45" s="434">
        <f t="shared" si="24"/>
        <v>1</v>
      </c>
      <c r="BA45" s="244">
        <f>IF((D45+J45+P45+V45+AB45+AH45+AN45+AT45)*14=0,"",(D45+J45+P45+V45+AB45+AH45+AN45+AT45)*14)</f>
        <v>14</v>
      </c>
      <c r="BB45" s="250">
        <f t="shared" si="25"/>
        <v>1</v>
      </c>
      <c r="BC45" s="244">
        <f>IF((L45+F45+R45+X45+AD45+AJ45+AP45+AV45)*14=0,"",(L45+F45+R45+X45+AD45+AJ45+AP45+AV45)*14)</f>
        <v>14</v>
      </c>
      <c r="BD45" s="256" t="s">
        <v>17</v>
      </c>
      <c r="BE45" s="371">
        <f>IF(D45+F45+L45+J45+P45+R45+V45+X45+AB45+AD45+AH45+AJ45+AN45+AP45+AT45+AV45=0,"",D45+F45+L45+J45+P45+R45+V45+X45+AB45+AD45+AH45+AJ45+AN45+AP45+AT45+AV45)</f>
        <v>2</v>
      </c>
      <c r="BF45" s="251" t="s">
        <v>325</v>
      </c>
      <c r="BG45" s="259" t="s">
        <v>417</v>
      </c>
    </row>
    <row r="46" spans="1:59" s="33" customFormat="1" ht="15.75" customHeight="1">
      <c r="A46" s="382" t="s">
        <v>502</v>
      </c>
      <c r="B46" s="482" t="s">
        <v>44</v>
      </c>
      <c r="C46" s="483" t="s">
        <v>503</v>
      </c>
      <c r="D46" s="260"/>
      <c r="E46" s="244"/>
      <c r="F46" s="260"/>
      <c r="G46" s="244"/>
      <c r="H46" s="256"/>
      <c r="I46" s="261"/>
      <c r="J46" s="441"/>
      <c r="K46" s="244"/>
      <c r="L46" s="260"/>
      <c r="M46" s="244"/>
      <c r="N46" s="256"/>
      <c r="O46" s="262"/>
      <c r="P46" s="260"/>
      <c r="Q46" s="244"/>
      <c r="R46" s="260"/>
      <c r="S46" s="244"/>
      <c r="T46" s="256"/>
      <c r="U46" s="261"/>
      <c r="V46" s="441"/>
      <c r="W46" s="244"/>
      <c r="X46" s="260"/>
      <c r="Y46" s="244"/>
      <c r="Z46" s="256"/>
      <c r="AA46" s="262"/>
      <c r="AB46" s="260"/>
      <c r="AC46" s="244"/>
      <c r="AD46" s="260"/>
      <c r="AE46" s="244"/>
      <c r="AF46" s="256"/>
      <c r="AG46" s="261"/>
      <c r="AH46" s="441"/>
      <c r="AI46" s="244"/>
      <c r="AJ46" s="260"/>
      <c r="AK46" s="244"/>
      <c r="AL46" s="256"/>
      <c r="AM46" s="262"/>
      <c r="AN46" s="441"/>
      <c r="AO46" s="244"/>
      <c r="AP46" s="255"/>
      <c r="AQ46" s="244"/>
      <c r="AR46" s="256"/>
      <c r="AS46" s="257"/>
      <c r="AT46" s="260"/>
      <c r="AU46" s="244"/>
      <c r="AV46" s="260">
        <v>16</v>
      </c>
      <c r="AW46" s="244">
        <f>IF(AV46*15=0,"",AV46*15)</f>
        <v>240</v>
      </c>
      <c r="AX46" s="256" t="s">
        <v>17</v>
      </c>
      <c r="AY46" s="261" t="s">
        <v>202</v>
      </c>
      <c r="AZ46" s="434" t="str">
        <f t="shared" si="24"/>
        <v/>
      </c>
      <c r="BA46" s="244" t="str">
        <f>IF((D46+J46+P46+V46+AB46+AH46+AN46+AT46)*14=0,"",(D46+J46+P46+V46+AB46+AH46+AN46+AT46)*14)</f>
        <v/>
      </c>
      <c r="BB46" s="250">
        <f t="shared" si="25"/>
        <v>16</v>
      </c>
      <c r="BC46" s="244">
        <f>IF((L46+F46+R46+X46+AD46+AJ46+AP46+AV46)*15=0,"",(L46+F46+R46+X46+AD46+AJ46+AP46+AV46)*15)</f>
        <v>240</v>
      </c>
      <c r="BD46" s="256" t="s">
        <v>17</v>
      </c>
      <c r="BE46" s="371">
        <f>IF(D46+F46+L46+J46+P46+R46+V46+X46+AB46+AD46+AH46+AJ46+AN46+AP46+AT46+AV46=0,"",D46+F46+L46+J46+P46+R46+V46+X46+AB46+AD46+AH46+AJ46+AN46+AP46+AT46+AV46)</f>
        <v>16</v>
      </c>
      <c r="BF46" s="251" t="s">
        <v>357</v>
      </c>
      <c r="BG46" s="252" t="s">
        <v>421</v>
      </c>
    </row>
    <row r="47" spans="1:59" ht="15.75" customHeight="1" thickBot="1">
      <c r="A47" s="484" t="s">
        <v>442</v>
      </c>
      <c r="B47" s="383" t="s">
        <v>15</v>
      </c>
      <c r="C47" s="485" t="s">
        <v>150</v>
      </c>
      <c r="D47" s="243"/>
      <c r="E47" s="244" t="str">
        <f>IF(D47*14=0,"",D47*14)</f>
        <v/>
      </c>
      <c r="F47" s="243"/>
      <c r="G47" s="244" t="str">
        <f>IF(F47*14=0,"",F47*14)</f>
        <v/>
      </c>
      <c r="H47" s="256"/>
      <c r="I47" s="245"/>
      <c r="J47" s="388"/>
      <c r="K47" s="244" t="str">
        <f>IF(J47*14=0,"",J47*14)</f>
        <v/>
      </c>
      <c r="L47" s="247"/>
      <c r="M47" s="244" t="str">
        <f>IF(L47*14=0,"",L47*14)</f>
        <v/>
      </c>
      <c r="N47" s="256"/>
      <c r="O47" s="248"/>
      <c r="P47" s="247"/>
      <c r="Q47" s="244" t="str">
        <f>IF(P47*14=0,"",P47*14)</f>
        <v/>
      </c>
      <c r="R47" s="247"/>
      <c r="S47" s="244" t="str">
        <f>IF(R47*14=0,"",R47*14)</f>
        <v/>
      </c>
      <c r="T47" s="256"/>
      <c r="U47" s="249"/>
      <c r="V47" s="388"/>
      <c r="W47" s="244" t="str">
        <f>IF(V47*14=0,"",V47*14)</f>
        <v/>
      </c>
      <c r="X47" s="247"/>
      <c r="Y47" s="244" t="str">
        <f>IF(X47*14=0,"",X47*14)</f>
        <v/>
      </c>
      <c r="Z47" s="256"/>
      <c r="AA47" s="248"/>
      <c r="AB47" s="247"/>
      <c r="AC47" s="244" t="str">
        <f>IF(AB47*14=0,"",AB47*14)</f>
        <v/>
      </c>
      <c r="AD47" s="247"/>
      <c r="AE47" s="244" t="str">
        <f>IF(AD47*14=0,"",AD47*14)</f>
        <v/>
      </c>
      <c r="AF47" s="256"/>
      <c r="AG47" s="249"/>
      <c r="AH47" s="388"/>
      <c r="AI47" s="244" t="str">
        <f>IF(AH47*14=0,"",AH47*14)</f>
        <v/>
      </c>
      <c r="AJ47" s="247"/>
      <c r="AK47" s="244" t="str">
        <f>IF(AJ47*14=0,"",AJ47*14)</f>
        <v/>
      </c>
      <c r="AL47" s="256"/>
      <c r="AM47" s="248"/>
      <c r="AN47" s="388"/>
      <c r="AO47" s="244" t="str">
        <f>IF(AN47*14=0,"",AN47*14)</f>
        <v/>
      </c>
      <c r="AP47" s="263"/>
      <c r="AQ47" s="244" t="str">
        <f>IF(AP47*14=0,"",AP47*14)</f>
        <v/>
      </c>
      <c r="AR47" s="256"/>
      <c r="AS47" s="264"/>
      <c r="AT47" s="247"/>
      <c r="AU47" s="244" t="str">
        <f>IF(AT47*14=0,"",AT47*14)</f>
        <v/>
      </c>
      <c r="AV47" s="247"/>
      <c r="AW47" s="244" t="str">
        <f>IF(AV47*14=0,"",AV47*14)</f>
        <v/>
      </c>
      <c r="AX47" s="256"/>
      <c r="AY47" s="247" t="s">
        <v>143</v>
      </c>
      <c r="AZ47" s="434" t="str">
        <f t="shared" si="24"/>
        <v/>
      </c>
      <c r="BA47" s="265" t="str">
        <f>IF((P47+V47+AB47+AH47+AN47+AT47)*14=0,"",(P47+V47+AB47+AH47+AN47+AT47)*14)</f>
        <v/>
      </c>
      <c r="BB47" s="250" t="str">
        <f t="shared" si="25"/>
        <v/>
      </c>
      <c r="BC47" s="244" t="str">
        <f>IF((L47+F47+R47+X47+AD47+AJ47+AP47+AV47)*14=0,"",(L47+F47+R47+X47+AD47+AJ47+AP47+AV47)*14)</f>
        <v/>
      </c>
      <c r="BD47" s="256" t="s">
        <v>17</v>
      </c>
      <c r="BE47" s="371" t="str">
        <f>IF(D47+F47+L47+J47+P47+R47+V47+X47+AB47+AD47+AH47+AJ47+AN47+AP47+AT47+AV47=0,"",D47+F47+L47+J47+P47+R47+V47+X47+AB47+AD47+AH47+AJ47+AN47+AP47+AT47+AV47)</f>
        <v/>
      </c>
      <c r="BF47" s="46"/>
      <c r="BG47" s="46"/>
    </row>
    <row r="48" spans="1:59" ht="15.75" customHeight="1" thickBot="1">
      <c r="A48" s="60"/>
      <c r="B48" s="61"/>
      <c r="C48" s="116" t="s">
        <v>18</v>
      </c>
      <c r="D48" s="62">
        <f>SUM(D44:D47)</f>
        <v>0</v>
      </c>
      <c r="E48" s="63" t="str">
        <f>IF(D48*14=0,"",D48*14)</f>
        <v/>
      </c>
      <c r="F48" s="64">
        <f>SUM(F44:F47)</f>
        <v>0</v>
      </c>
      <c r="G48" s="63" t="str">
        <f>IF(F48*14=0,"",F48*14)</f>
        <v/>
      </c>
      <c r="H48" s="65" t="s">
        <v>17</v>
      </c>
      <c r="I48" s="66" t="s">
        <v>17</v>
      </c>
      <c r="J48" s="62">
        <f>SUM(J44:J47)</f>
        <v>0</v>
      </c>
      <c r="K48" s="63" t="str">
        <f>IF(J48*14=0,"",J48*14)</f>
        <v/>
      </c>
      <c r="L48" s="64">
        <f>SUM(L44:L47)</f>
        <v>0</v>
      </c>
      <c r="M48" s="63" t="str">
        <f>IF(L48*14=0,"",L48*14)</f>
        <v/>
      </c>
      <c r="N48" s="65" t="s">
        <v>17</v>
      </c>
      <c r="O48" s="66" t="s">
        <v>17</v>
      </c>
      <c r="P48" s="62">
        <f>SUM(P44:P47)</f>
        <v>0</v>
      </c>
      <c r="Q48" s="63" t="str">
        <f>IF(P48*14=0,"",P48*14)</f>
        <v/>
      </c>
      <c r="R48" s="64">
        <f>SUM(R44:R47)</f>
        <v>0</v>
      </c>
      <c r="S48" s="63" t="str">
        <f>IF(R48*14=0,"",R48*14)</f>
        <v/>
      </c>
      <c r="T48" s="67" t="s">
        <v>17</v>
      </c>
      <c r="U48" s="66" t="s">
        <v>17</v>
      </c>
      <c r="V48" s="62">
        <f>SUM(V44:V47)</f>
        <v>0</v>
      </c>
      <c r="W48" s="63" t="str">
        <f>IF(V48*14=0,"",V48*14)</f>
        <v/>
      </c>
      <c r="X48" s="64">
        <f>SUM(X44:X47)</f>
        <v>0</v>
      </c>
      <c r="Y48" s="63" t="str">
        <f>IF(X48*14=0,"",X48*14)</f>
        <v/>
      </c>
      <c r="Z48" s="65" t="s">
        <v>17</v>
      </c>
      <c r="AA48" s="66" t="s">
        <v>17</v>
      </c>
      <c r="AB48" s="62">
        <f>SUM(AB44:AB47)</f>
        <v>0</v>
      </c>
      <c r="AC48" s="63" t="str">
        <f>IF(AB48*14=0,"",AB48*14)</f>
        <v/>
      </c>
      <c r="AD48" s="64">
        <f>SUM(AD44:AD47)</f>
        <v>0</v>
      </c>
      <c r="AE48" s="63" t="str">
        <f>IF(AD48*14=0,"",AD48*14)</f>
        <v/>
      </c>
      <c r="AF48" s="65" t="s">
        <v>17</v>
      </c>
      <c r="AG48" s="66" t="s">
        <v>17</v>
      </c>
      <c r="AH48" s="62">
        <f>SUM(AH44:AH47)</f>
        <v>1</v>
      </c>
      <c r="AI48" s="63">
        <f>IF(AH48*14=0,"",AH48*14)</f>
        <v>14</v>
      </c>
      <c r="AJ48" s="64">
        <f>SUM(AJ44:AJ47)</f>
        <v>1</v>
      </c>
      <c r="AK48" s="63">
        <f>IF(AJ48*14=0,"",AJ48*14)</f>
        <v>14</v>
      </c>
      <c r="AL48" s="65" t="s">
        <v>17</v>
      </c>
      <c r="AM48" s="66" t="s">
        <v>17</v>
      </c>
      <c r="AN48" s="62">
        <f>SUM(AN44:AN47)</f>
        <v>1</v>
      </c>
      <c r="AO48" s="63">
        <f>IF(AN48*14=0,"",AN48*14)</f>
        <v>14</v>
      </c>
      <c r="AP48" s="64">
        <f>SUM(AP44:AP47)</f>
        <v>1</v>
      </c>
      <c r="AQ48" s="63">
        <f>IF(AP48*14=0,"",AP48*14)</f>
        <v>14</v>
      </c>
      <c r="AR48" s="67" t="s">
        <v>17</v>
      </c>
      <c r="AS48" s="66" t="s">
        <v>17</v>
      </c>
      <c r="AT48" s="62">
        <f>SUM(AT44:AT47)</f>
        <v>0</v>
      </c>
      <c r="AU48" s="63" t="str">
        <f>IF(AT48*14=0,"",AT48*14)</f>
        <v/>
      </c>
      <c r="AV48" s="64">
        <f>SUM(AV44:AV47)</f>
        <v>16</v>
      </c>
      <c r="AW48" s="63">
        <f>IF(AV48*14=0,"",AV48*14)</f>
        <v>224</v>
      </c>
      <c r="AX48" s="65" t="s">
        <v>17</v>
      </c>
      <c r="AY48" s="117" t="s">
        <v>17</v>
      </c>
      <c r="AZ48" s="68">
        <f>IF(D48+J48+P48+V48+AB48+AH48+AN48+AT48=0,"",D48+J48+P48+V48+AB48+AH48+AN48+AT48)</f>
        <v>2</v>
      </c>
      <c r="BA48" s="125">
        <f>IF((P48+V48+AB48+AH48+AN48+AT48)*14=0,"",(P48+V48+AB48+AH48+AN48+AT48)*14)</f>
        <v>28</v>
      </c>
      <c r="BB48" s="195">
        <f>IF(F48+L48+R48+X48+AD48+AJ48+AP48=0,"",F48+L48+R48+X48+AD48+AJ48+AP48)</f>
        <v>2</v>
      </c>
      <c r="BC48" s="89">
        <f>IF((L48+F48+R48+X48+AD48+AJ48+AP48+AV48)*14=0,"",(L48+F48+R48+X48+AD48+AJ48+AP48+AV48)*14)</f>
        <v>252</v>
      </c>
      <c r="BD48" s="65" t="s">
        <v>17</v>
      </c>
      <c r="BE48" s="69" t="s">
        <v>40</v>
      </c>
      <c r="BF48" s="46"/>
      <c r="BG48" s="46"/>
    </row>
    <row r="49" spans="1:59" ht="15.75" customHeight="1" thickBot="1">
      <c r="A49" s="148"/>
      <c r="B49" s="147"/>
      <c r="C49" s="146" t="s">
        <v>42</v>
      </c>
      <c r="D49" s="143">
        <f>D42+D48</f>
        <v>16</v>
      </c>
      <c r="E49" s="141">
        <f>IF(D49*14=0,"",D49*14)</f>
        <v>224</v>
      </c>
      <c r="F49" s="142">
        <f>F42+F48</f>
        <v>17</v>
      </c>
      <c r="G49" s="141">
        <f>IF(F49*14=0,"",F49*14)</f>
        <v>238</v>
      </c>
      <c r="H49" s="140" t="s">
        <v>17</v>
      </c>
      <c r="I49" s="144" t="s">
        <v>17</v>
      </c>
      <c r="J49" s="143">
        <f>J42+J48</f>
        <v>17</v>
      </c>
      <c r="K49" s="141">
        <f>IF(J49*14=0,"",J49*14)</f>
        <v>238</v>
      </c>
      <c r="L49" s="142">
        <f>L42+L48</f>
        <v>19</v>
      </c>
      <c r="M49" s="141">
        <f>IF(L49*14=0,"",L49*14)</f>
        <v>266</v>
      </c>
      <c r="N49" s="140" t="s">
        <v>17</v>
      </c>
      <c r="O49" s="144" t="s">
        <v>17</v>
      </c>
      <c r="P49" s="143">
        <f>P42+P48</f>
        <v>13</v>
      </c>
      <c r="Q49" s="141">
        <f>IF(P49*14=0,"",P49*14)</f>
        <v>182</v>
      </c>
      <c r="R49" s="142">
        <f>R42+R48</f>
        <v>21</v>
      </c>
      <c r="S49" s="141">
        <f>IF(R49*14=0,"",R49*14)</f>
        <v>294</v>
      </c>
      <c r="T49" s="145" t="s">
        <v>17</v>
      </c>
      <c r="U49" s="144" t="s">
        <v>17</v>
      </c>
      <c r="V49" s="143">
        <f>V42+V48</f>
        <v>27</v>
      </c>
      <c r="W49" s="141">
        <f>IF(V49*14=0,"",V49*14)</f>
        <v>378</v>
      </c>
      <c r="X49" s="142">
        <f>X42+X48</f>
        <v>16</v>
      </c>
      <c r="Y49" s="141">
        <f>IF(X49*14=0,"",X49*14)</f>
        <v>224</v>
      </c>
      <c r="Z49" s="140" t="s">
        <v>17</v>
      </c>
      <c r="AA49" s="144" t="s">
        <v>17</v>
      </c>
      <c r="AB49" s="143">
        <f>AB42+AB48</f>
        <v>12</v>
      </c>
      <c r="AC49" s="141">
        <f>IF(AB49*14=0,"",AB49*14)</f>
        <v>168</v>
      </c>
      <c r="AD49" s="142">
        <f>AD42+AD48</f>
        <v>12</v>
      </c>
      <c r="AE49" s="141">
        <f>IF(AD49*14=0,"",AD49*14)</f>
        <v>168</v>
      </c>
      <c r="AF49" s="140" t="s">
        <v>17</v>
      </c>
      <c r="AG49" s="144" t="s">
        <v>17</v>
      </c>
      <c r="AH49" s="143">
        <f>AH42+AH48</f>
        <v>14</v>
      </c>
      <c r="AI49" s="141">
        <f>IF(AH49*14=0,"",AH49*14)</f>
        <v>196</v>
      </c>
      <c r="AJ49" s="142">
        <f>AJ42+AJ48</f>
        <v>19</v>
      </c>
      <c r="AK49" s="141">
        <f>IF(AJ49*14=0,"",AJ49*14)</f>
        <v>266</v>
      </c>
      <c r="AL49" s="140" t="s">
        <v>17</v>
      </c>
      <c r="AM49" s="144" t="s">
        <v>17</v>
      </c>
      <c r="AN49" s="143">
        <f>AN42+AN48</f>
        <v>14</v>
      </c>
      <c r="AO49" s="141">
        <f>IF(AN49*14=0,"",AN49*14)</f>
        <v>196</v>
      </c>
      <c r="AP49" s="142">
        <f>AP42+AP48</f>
        <v>19</v>
      </c>
      <c r="AQ49" s="141">
        <f>IF(AP49*14=0,"",AP49*14)</f>
        <v>266</v>
      </c>
      <c r="AR49" s="145" t="s">
        <v>17</v>
      </c>
      <c r="AS49" s="144" t="s">
        <v>17</v>
      </c>
      <c r="AT49" s="143">
        <f>AT42+AT48</f>
        <v>6</v>
      </c>
      <c r="AU49" s="141">
        <f>IF(AT49*14=0,"",AT49*14)</f>
        <v>84</v>
      </c>
      <c r="AV49" s="142">
        <f>AV42+AV48</f>
        <v>25</v>
      </c>
      <c r="AW49" s="141">
        <f>IF(AV49*14=0,"",AV49*14)</f>
        <v>350</v>
      </c>
      <c r="AX49" s="140" t="s">
        <v>17</v>
      </c>
      <c r="AY49" s="139" t="s">
        <v>17</v>
      </c>
      <c r="AZ49" s="138">
        <f>IF(D49+J49+P49+V49+AB49+AN49+AT49+AH49=0,"",D49+J49+P49+V49+AB49+AN49+AT49+AH49)</f>
        <v>119</v>
      </c>
      <c r="BA49" s="125">
        <f>IF((D49+J49+P49+V49+AB49+AH49+AN49+AT49)*14=0,"",(D49+J49+P49+V49+AB49+AH49+AN49+AT49)*14)</f>
        <v>1666</v>
      </c>
      <c r="BB49" s="126">
        <f>IF(F49+L49+R49+X49+AD49+AP49+AV49+AJ49=0,"",F49+L49+R49+X49+AD49+AP49+AV49+AJ49)</f>
        <v>148</v>
      </c>
      <c r="BC49" s="196">
        <f>IF((L49+F49+R49+X49+AD49+AJ49+AP49+AV49)*14=0,"",(L49+F49+R49+X49+AD49+AJ49+AP49+AV49)*14)</f>
        <v>2072</v>
      </c>
      <c r="BD49" s="197" t="s">
        <v>17</v>
      </c>
      <c r="BE49" s="198" t="s">
        <v>40</v>
      </c>
      <c r="BF49" s="46"/>
      <c r="BG49" s="46"/>
    </row>
    <row r="50" spans="1:59" s="37" customFormat="1" ht="15.75" customHeight="1" thickTop="1">
      <c r="A50" s="137"/>
      <c r="B50" s="136"/>
      <c r="C50" s="70"/>
      <c r="D50" s="812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1"/>
      <c r="Y50" s="851"/>
      <c r="Z50" s="851"/>
      <c r="AA50" s="851"/>
      <c r="AB50" s="812"/>
      <c r="AC50" s="851"/>
      <c r="AD50" s="851"/>
      <c r="AE50" s="851"/>
      <c r="AF50" s="851"/>
      <c r="AG50" s="851"/>
      <c r="AH50" s="851"/>
      <c r="AI50" s="851"/>
      <c r="AJ50" s="851"/>
      <c r="AK50" s="851"/>
      <c r="AL50" s="851"/>
      <c r="AM50" s="851"/>
      <c r="AN50" s="851"/>
      <c r="AO50" s="851"/>
      <c r="AP50" s="851"/>
      <c r="AQ50" s="851"/>
      <c r="AR50" s="851"/>
      <c r="AS50" s="851"/>
      <c r="AT50" s="851"/>
      <c r="AU50" s="851"/>
      <c r="AV50" s="851"/>
      <c r="AW50" s="851"/>
      <c r="AX50" s="851"/>
      <c r="AY50" s="851"/>
      <c r="AZ50" s="741"/>
      <c r="BA50" s="852"/>
      <c r="BB50" s="852"/>
      <c r="BC50" s="853"/>
      <c r="BD50" s="853"/>
      <c r="BE50" s="854"/>
      <c r="BF50" s="46"/>
      <c r="BG50" s="46"/>
    </row>
    <row r="51" spans="1:59" s="37" customFormat="1" ht="15.75" customHeight="1">
      <c r="A51" s="406"/>
      <c r="B51" s="374" t="s">
        <v>15</v>
      </c>
      <c r="C51" s="375" t="s">
        <v>20</v>
      </c>
      <c r="D51" s="407"/>
      <c r="E51" s="266"/>
      <c r="F51" s="266"/>
      <c r="G51" s="266"/>
      <c r="H51" s="267"/>
      <c r="I51" s="408"/>
      <c r="J51" s="376"/>
      <c r="K51" s="266"/>
      <c r="L51" s="266"/>
      <c r="M51" s="266"/>
      <c r="N51" s="267"/>
      <c r="O51" s="408"/>
      <c r="P51" s="377"/>
      <c r="Q51" s="266"/>
      <c r="R51" s="266"/>
      <c r="S51" s="266"/>
      <c r="T51" s="267"/>
      <c r="U51" s="267"/>
      <c r="V51" s="377"/>
      <c r="W51" s="266"/>
      <c r="X51" s="266"/>
      <c r="Y51" s="266"/>
      <c r="Z51" s="267"/>
      <c r="AA51" s="408"/>
      <c r="AB51" s="376"/>
      <c r="AC51" s="266"/>
      <c r="AD51" s="266"/>
      <c r="AE51" s="266"/>
      <c r="AF51" s="267"/>
      <c r="AG51" s="267"/>
      <c r="AH51" s="267"/>
      <c r="AI51" s="266"/>
      <c r="AJ51" s="266"/>
      <c r="AK51" s="19"/>
      <c r="AL51" s="28"/>
      <c r="AM51" s="486"/>
      <c r="AN51" s="376"/>
      <c r="AO51" s="266"/>
      <c r="AP51" s="266"/>
      <c r="AQ51" s="266"/>
      <c r="AR51" s="267"/>
      <c r="AS51" s="408"/>
      <c r="AT51" s="376"/>
      <c r="AU51" s="266"/>
      <c r="AV51" s="266"/>
      <c r="AW51" s="255"/>
      <c r="AX51" s="268"/>
      <c r="AY51" s="269"/>
      <c r="AZ51" s="71"/>
      <c r="BA51" s="270"/>
      <c r="BB51" s="270"/>
      <c r="BC51" s="270"/>
      <c r="BD51" s="270"/>
      <c r="BE51" s="98"/>
      <c r="BF51" s="46"/>
      <c r="BG51" s="46"/>
    </row>
    <row r="52" spans="1:59" s="37" customFormat="1" ht="15.75" customHeight="1">
      <c r="A52" s="78"/>
      <c r="B52" s="271" t="s">
        <v>15</v>
      </c>
      <c r="C52" s="272" t="s">
        <v>21</v>
      </c>
      <c r="D52" s="273"/>
      <c r="E52" s="266"/>
      <c r="F52" s="266"/>
      <c r="G52" s="266"/>
      <c r="H52" s="267"/>
      <c r="I52" s="274"/>
      <c r="J52" s="376"/>
      <c r="K52" s="266"/>
      <c r="L52" s="266"/>
      <c r="M52" s="266"/>
      <c r="N52" s="267"/>
      <c r="O52" s="274"/>
      <c r="P52" s="377"/>
      <c r="Q52" s="266"/>
      <c r="R52" s="266"/>
      <c r="S52" s="266"/>
      <c r="T52" s="267"/>
      <c r="U52" s="267"/>
      <c r="V52" s="377"/>
      <c r="W52" s="266"/>
      <c r="X52" s="266"/>
      <c r="Y52" s="266"/>
      <c r="Z52" s="267"/>
      <c r="AA52" s="274"/>
      <c r="AB52" s="376"/>
      <c r="AC52" s="266"/>
      <c r="AD52" s="266"/>
      <c r="AE52" s="266"/>
      <c r="AF52" s="267"/>
      <c r="AG52" s="267"/>
      <c r="AH52" s="267"/>
      <c r="AI52" s="266"/>
      <c r="AJ52" s="266"/>
      <c r="AK52" s="19"/>
      <c r="AL52" s="28"/>
      <c r="AM52" s="79"/>
      <c r="AN52" s="376"/>
      <c r="AO52" s="266"/>
      <c r="AP52" s="266"/>
      <c r="AQ52" s="266"/>
      <c r="AR52" s="267"/>
      <c r="AS52" s="274"/>
      <c r="AT52" s="376"/>
      <c r="AU52" s="266"/>
      <c r="AV52" s="266"/>
      <c r="AW52" s="255"/>
      <c r="AX52" s="268"/>
      <c r="AY52" s="269"/>
      <c r="AZ52" s="71"/>
      <c r="BA52" s="270"/>
      <c r="BB52" s="270"/>
      <c r="BC52" s="270"/>
      <c r="BD52" s="270"/>
      <c r="BE52" s="98"/>
      <c r="BF52" s="46"/>
      <c r="BG52" s="46"/>
    </row>
    <row r="53" spans="1:59" s="37" customFormat="1" ht="16.350000000000001" customHeight="1">
      <c r="A53" s="78"/>
      <c r="B53" s="271" t="s">
        <v>15</v>
      </c>
      <c r="C53" s="272" t="s">
        <v>30</v>
      </c>
      <c r="D53" s="273"/>
      <c r="E53" s="266"/>
      <c r="F53" s="266"/>
      <c r="G53" s="266"/>
      <c r="H53" s="267"/>
      <c r="I53" s="274"/>
      <c r="J53" s="376"/>
      <c r="K53" s="266"/>
      <c r="L53" s="266"/>
      <c r="M53" s="266"/>
      <c r="N53" s="267"/>
      <c r="O53" s="274"/>
      <c r="P53" s="377"/>
      <c r="Q53" s="266"/>
      <c r="R53" s="266"/>
      <c r="S53" s="266"/>
      <c r="T53" s="267"/>
      <c r="U53" s="267"/>
      <c r="V53" s="377"/>
      <c r="W53" s="266"/>
      <c r="X53" s="266"/>
      <c r="Y53" s="266"/>
      <c r="Z53" s="267"/>
      <c r="AA53" s="274"/>
      <c r="AB53" s="376"/>
      <c r="AC53" s="266"/>
      <c r="AD53" s="266"/>
      <c r="AE53" s="266"/>
      <c r="AF53" s="267"/>
      <c r="AG53" s="267"/>
      <c r="AH53" s="267"/>
      <c r="AI53" s="266"/>
      <c r="AJ53" s="266"/>
      <c r="AK53" s="19"/>
      <c r="AL53" s="28"/>
      <c r="AM53" s="79"/>
      <c r="AN53" s="376"/>
      <c r="AO53" s="266"/>
      <c r="AP53" s="266"/>
      <c r="AQ53" s="266"/>
      <c r="AR53" s="267"/>
      <c r="AS53" s="274"/>
      <c r="AT53" s="376"/>
      <c r="AU53" s="266"/>
      <c r="AV53" s="266"/>
      <c r="AW53" s="255"/>
      <c r="AX53" s="268"/>
      <c r="AY53" s="269"/>
      <c r="AZ53" s="71"/>
      <c r="BA53" s="270"/>
      <c r="BB53" s="270"/>
      <c r="BC53" s="270"/>
      <c r="BD53" s="270"/>
      <c r="BE53" s="98"/>
      <c r="BF53" s="46"/>
      <c r="BG53" s="46"/>
    </row>
    <row r="54" spans="1:59" s="37" customFormat="1" ht="15.75" customHeight="1">
      <c r="A54" s="817"/>
      <c r="B54" s="855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55"/>
      <c r="P54" s="855"/>
      <c r="Q54" s="855"/>
      <c r="R54" s="855"/>
      <c r="S54" s="855"/>
      <c r="T54" s="855"/>
      <c r="U54" s="855"/>
      <c r="V54" s="855"/>
      <c r="W54" s="855"/>
      <c r="X54" s="855"/>
      <c r="Y54" s="855"/>
      <c r="Z54" s="855"/>
      <c r="AA54" s="855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275"/>
      <c r="AX54" s="275"/>
      <c r="AY54" s="275"/>
      <c r="AZ54" s="410"/>
      <c r="BA54" s="411"/>
      <c r="BB54" s="411"/>
      <c r="BC54" s="411"/>
      <c r="BD54" s="411"/>
      <c r="BE54" s="412"/>
      <c r="BF54" s="46"/>
      <c r="BG54" s="46"/>
    </row>
    <row r="55" spans="1:59" s="37" customFormat="1" ht="15.75" customHeight="1">
      <c r="A55" s="819" t="s">
        <v>22</v>
      </c>
      <c r="B55" s="820"/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  <c r="Q55" s="820"/>
      <c r="R55" s="820"/>
      <c r="S55" s="820"/>
      <c r="T55" s="820"/>
      <c r="U55" s="820"/>
      <c r="V55" s="820"/>
      <c r="W55" s="820"/>
      <c r="X55" s="820"/>
      <c r="Y55" s="820"/>
      <c r="Z55" s="820"/>
      <c r="AA55" s="820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0"/>
      <c r="BA55" s="411"/>
      <c r="BB55" s="411"/>
      <c r="BC55" s="411"/>
      <c r="BD55" s="411"/>
      <c r="BE55" s="412"/>
      <c r="BF55" s="46"/>
      <c r="BG55" s="46"/>
    </row>
    <row r="56" spans="1:59" s="37" customFormat="1" ht="15.75" customHeight="1">
      <c r="A56" s="414"/>
      <c r="B56" s="415"/>
      <c r="C56" s="416" t="s">
        <v>23</v>
      </c>
      <c r="D56" s="276"/>
      <c r="E56" s="277"/>
      <c r="F56" s="277"/>
      <c r="G56" s="277"/>
      <c r="H56" s="250"/>
      <c r="I56" s="278" t="str">
        <f>IF(COUNTIF(I12:I53,"A")=0,"",COUNTIF(I12:I53,"A"))</f>
        <v/>
      </c>
      <c r="J56" s="276"/>
      <c r="K56" s="277"/>
      <c r="L56" s="277"/>
      <c r="M56" s="277"/>
      <c r="N56" s="250"/>
      <c r="O56" s="278" t="str">
        <f>IF(COUNTIF(O12:O53,"A")=0,"",COUNTIF(O12:O53,"A"))</f>
        <v/>
      </c>
      <c r="P56" s="276"/>
      <c r="Q56" s="277"/>
      <c r="R56" s="277"/>
      <c r="S56" s="277"/>
      <c r="T56" s="250"/>
      <c r="U56" s="278" t="str">
        <f>IF(COUNTIF(U12:U53,"A")=0,"",COUNTIF(U12:U53,"A"))</f>
        <v/>
      </c>
      <c r="V56" s="276"/>
      <c r="W56" s="277"/>
      <c r="X56" s="277"/>
      <c r="Y56" s="277"/>
      <c r="Z56" s="250"/>
      <c r="AA56" s="278" t="str">
        <f>IF(COUNTIF(AA12:AA53,"A")=0,"",COUNTIF(AA12:AA53,"A"))</f>
        <v/>
      </c>
      <c r="AB56" s="276"/>
      <c r="AC56" s="277"/>
      <c r="AD56" s="277"/>
      <c r="AE56" s="277"/>
      <c r="AF56" s="250"/>
      <c r="AG56" s="278" t="str">
        <f>IF(COUNTIF(AG12:AG53,"A")=0,"",COUNTIF(AG12:AG53,"A"))</f>
        <v/>
      </c>
      <c r="AH56" s="276"/>
      <c r="AI56" s="277"/>
      <c r="AJ56" s="277"/>
      <c r="AK56" s="277"/>
      <c r="AL56" s="250"/>
      <c r="AM56" s="278" t="str">
        <f>IF(COUNTIF(AM12:AM53,"A")=0,"",COUNTIF(AM12:AM53,"A"))</f>
        <v/>
      </c>
      <c r="AN56" s="276"/>
      <c r="AO56" s="277"/>
      <c r="AP56" s="277"/>
      <c r="AQ56" s="277"/>
      <c r="AR56" s="250"/>
      <c r="AS56" s="278" t="str">
        <f>IF(COUNTIF(AS12:AS53,"A")=0,"",COUNTIF(AS12:AS53,"A"))</f>
        <v/>
      </c>
      <c r="AT56" s="276"/>
      <c r="AU56" s="277"/>
      <c r="AV56" s="277"/>
      <c r="AW56" s="277"/>
      <c r="AX56" s="250"/>
      <c r="AY56" s="278">
        <f>IF(COUNTIF(AY12:AY53,"A")=0,"",COUNTIF(AY12:AY53,"A"))</f>
        <v>1</v>
      </c>
      <c r="AZ56" s="417"/>
      <c r="BA56" s="277"/>
      <c r="BB56" s="277"/>
      <c r="BC56" s="277"/>
      <c r="BD56" s="250"/>
      <c r="BE56" s="381">
        <f t="shared" ref="BE56:BE68" si="26">IF(SUM(I56:AY56)=0,"",SUM(I56:AY56))</f>
        <v>1</v>
      </c>
      <c r="BF56" s="46"/>
      <c r="BG56" s="46"/>
    </row>
    <row r="57" spans="1:59" s="37" customFormat="1" ht="15.75" customHeight="1">
      <c r="A57" s="414"/>
      <c r="B57" s="415"/>
      <c r="C57" s="416" t="s">
        <v>24</v>
      </c>
      <c r="D57" s="276"/>
      <c r="E57" s="277"/>
      <c r="F57" s="277"/>
      <c r="G57" s="277"/>
      <c r="H57" s="250"/>
      <c r="I57" s="278" t="str">
        <f>IF(COUNTIF(I12:I53,"B")=0,"",COUNTIF(I12:I53,"B"))</f>
        <v/>
      </c>
      <c r="J57" s="276"/>
      <c r="K57" s="277"/>
      <c r="L57" s="277"/>
      <c r="M57" s="277"/>
      <c r="N57" s="250"/>
      <c r="O57" s="278" t="str">
        <f>IF(COUNTIF(O12:O53,"B")=0,"",COUNTIF(O12:O53,"B"))</f>
        <v/>
      </c>
      <c r="P57" s="276"/>
      <c r="Q57" s="277"/>
      <c r="R57" s="277"/>
      <c r="S57" s="277"/>
      <c r="T57" s="250"/>
      <c r="U57" s="278" t="str">
        <f>IF(COUNTIF(U12:U53,"B")=0,"",COUNTIF(U12:U53,"B"))</f>
        <v/>
      </c>
      <c r="V57" s="276"/>
      <c r="W57" s="277"/>
      <c r="X57" s="277"/>
      <c r="Y57" s="277"/>
      <c r="Z57" s="250"/>
      <c r="AA57" s="278" t="str">
        <f>IF(COUNTIF(AA12:AA53,"B")=0,"",COUNTIF(AA12:AA53,"B"))</f>
        <v/>
      </c>
      <c r="AB57" s="276"/>
      <c r="AC57" s="277"/>
      <c r="AD57" s="277"/>
      <c r="AE57" s="277"/>
      <c r="AF57" s="250"/>
      <c r="AG57" s="278" t="str">
        <f>IF(COUNTIF(AG12:AG53,"B")=0,"",COUNTIF(AG12:AG53,"B"))</f>
        <v/>
      </c>
      <c r="AH57" s="276"/>
      <c r="AI57" s="277"/>
      <c r="AJ57" s="277"/>
      <c r="AK57" s="277"/>
      <c r="AL57" s="250"/>
      <c r="AM57" s="278">
        <f>IF(COUNTIF(AM12:AM53,"B")=0,"",COUNTIF(AM12:AM53,"B"))</f>
        <v>2</v>
      </c>
      <c r="AN57" s="276"/>
      <c r="AO57" s="277"/>
      <c r="AP57" s="277"/>
      <c r="AQ57" s="277"/>
      <c r="AR57" s="250"/>
      <c r="AS57" s="278">
        <f>IF(COUNTIF(AS12:AS53,"B")=0,"",COUNTIF(AS12:AS53,"B"))</f>
        <v>1</v>
      </c>
      <c r="AT57" s="276"/>
      <c r="AU57" s="277"/>
      <c r="AV57" s="277"/>
      <c r="AW57" s="277"/>
      <c r="AX57" s="250"/>
      <c r="AY57" s="278" t="str">
        <f>IF(COUNTIF(AY12:AY53,"B")=0,"",COUNTIF(AY12:AY53,"B"))</f>
        <v/>
      </c>
      <c r="AZ57" s="417"/>
      <c r="BA57" s="277"/>
      <c r="BB57" s="277"/>
      <c r="BC57" s="277"/>
      <c r="BD57" s="250"/>
      <c r="BE57" s="381">
        <f t="shared" si="26"/>
        <v>3</v>
      </c>
      <c r="BF57" s="46"/>
      <c r="BG57" s="46"/>
    </row>
    <row r="58" spans="1:59" s="37" customFormat="1" ht="13.7" customHeight="1">
      <c r="A58" s="414"/>
      <c r="B58" s="415"/>
      <c r="C58" s="416" t="s">
        <v>57</v>
      </c>
      <c r="D58" s="276"/>
      <c r="E58" s="277"/>
      <c r="F58" s="277"/>
      <c r="G58" s="277"/>
      <c r="H58" s="250"/>
      <c r="I58" s="278" t="str">
        <f>IF(COUNTIF(I12:I53,"ÉÉ")=0,"",COUNTIF(I12:I53,"ÉÉ"))</f>
        <v/>
      </c>
      <c r="J58" s="276"/>
      <c r="K58" s="277"/>
      <c r="L58" s="277"/>
      <c r="M58" s="277"/>
      <c r="N58" s="250"/>
      <c r="O58" s="278" t="str">
        <f>IF(COUNTIF(O12:O53,"ÉÉ")=0,"",COUNTIF(O12:O53,"ÉÉ"))</f>
        <v/>
      </c>
      <c r="P58" s="276"/>
      <c r="Q58" s="277"/>
      <c r="R58" s="277"/>
      <c r="S58" s="277"/>
      <c r="T58" s="250"/>
      <c r="U58" s="278" t="str">
        <f>IF(COUNTIF(U12:U53,"ÉÉ")=0,"",COUNTIF(U12:U53,"ÉÉ"))</f>
        <v/>
      </c>
      <c r="V58" s="276"/>
      <c r="W58" s="277"/>
      <c r="X58" s="277"/>
      <c r="Y58" s="277"/>
      <c r="Z58" s="250"/>
      <c r="AA58" s="278" t="str">
        <f>IF(COUNTIF(AA12:AA53,"ÉÉ")=0,"",COUNTIF(AA12:AA53,"ÉÉ"))</f>
        <v/>
      </c>
      <c r="AB58" s="276"/>
      <c r="AC58" s="277"/>
      <c r="AD58" s="277"/>
      <c r="AE58" s="277"/>
      <c r="AF58" s="250"/>
      <c r="AG58" s="278">
        <f>IF(COUNTIF(AG12:AG53,"ÉÉ")=0,"",COUNTIF(AG12:AG53,"ÉÉ"))</f>
        <v>2</v>
      </c>
      <c r="AH58" s="276"/>
      <c r="AI58" s="277"/>
      <c r="AJ58" s="277"/>
      <c r="AK58" s="277"/>
      <c r="AL58" s="250"/>
      <c r="AM58" s="278">
        <f>IF(COUNTIF(AM12:AM53,"ÉÉ")=0,"",COUNTIF(AM12:AM53,"ÉÉ"))</f>
        <v>4</v>
      </c>
      <c r="AN58" s="276"/>
      <c r="AO58" s="277"/>
      <c r="AP58" s="277"/>
      <c r="AQ58" s="277"/>
      <c r="AR58" s="250"/>
      <c r="AS58" s="278">
        <f>IF(COUNTIF(AS12:AS53,"ÉÉ")=0,"",COUNTIF(AS12:AS53,"ÉÉ"))</f>
        <v>2</v>
      </c>
      <c r="AT58" s="276"/>
      <c r="AU58" s="277"/>
      <c r="AV58" s="277"/>
      <c r="AW58" s="277"/>
      <c r="AX58" s="250"/>
      <c r="AY58" s="278">
        <f>IF(COUNTIF(AY12:AY53,"ÉÉ")=0,"",COUNTIF(AY12:AY53,"ÉÉ"))</f>
        <v>2</v>
      </c>
      <c r="AZ58" s="417"/>
      <c r="BA58" s="277"/>
      <c r="BB58" s="277"/>
      <c r="BC58" s="277"/>
      <c r="BD58" s="250"/>
      <c r="BE58" s="381">
        <f t="shared" si="26"/>
        <v>10</v>
      </c>
      <c r="BF58" s="46"/>
      <c r="BG58" s="46"/>
    </row>
    <row r="59" spans="1:59" s="37" customFormat="1" ht="13.7" customHeight="1">
      <c r="A59" s="414"/>
      <c r="B59" s="415"/>
      <c r="C59" s="416" t="s">
        <v>58</v>
      </c>
      <c r="D59" s="280"/>
      <c r="E59" s="281"/>
      <c r="F59" s="281"/>
      <c r="G59" s="281"/>
      <c r="H59" s="282"/>
      <c r="I59" s="278" t="str">
        <f>IF(COUNTIF(I12:I53,"ÉÉ(Z)")=0,"",COUNTIF(I12:I53,"ÉÉ(Z)"))</f>
        <v/>
      </c>
      <c r="J59" s="280"/>
      <c r="K59" s="281"/>
      <c r="L59" s="281"/>
      <c r="M59" s="281"/>
      <c r="N59" s="282"/>
      <c r="O59" s="278" t="str">
        <f>IF(COUNTIF(O12:O53,"ÉÉ(Z)")=0,"",COUNTIF(O12:O53,"ÉÉ(Z)"))</f>
        <v/>
      </c>
      <c r="P59" s="280"/>
      <c r="Q59" s="281"/>
      <c r="R59" s="281"/>
      <c r="S59" s="281"/>
      <c r="T59" s="282"/>
      <c r="U59" s="278" t="str">
        <f>IF(COUNTIF(U12:U53,"ÉÉ(Z)")=0,"",COUNTIF(U12:U53,"ÉÉ(Z)"))</f>
        <v/>
      </c>
      <c r="V59" s="280"/>
      <c r="W59" s="281"/>
      <c r="X59" s="281"/>
      <c r="Y59" s="281"/>
      <c r="Z59" s="282"/>
      <c r="AA59" s="278" t="str">
        <f>IF(COUNTIF(AA12:AA53,"ÉÉ(Z)")=0,"",COUNTIF(AA12:AA53,"ÉÉ(Z)"))</f>
        <v/>
      </c>
      <c r="AB59" s="280"/>
      <c r="AC59" s="281"/>
      <c r="AD59" s="281"/>
      <c r="AE59" s="281"/>
      <c r="AF59" s="282"/>
      <c r="AG59" s="278" t="str">
        <f>IF(COUNTIF(AG12:AG53,"ÉÉ(Z)")=0,"",COUNTIF(AG12:AG53,"ÉÉ(Z)"))</f>
        <v/>
      </c>
      <c r="AH59" s="280"/>
      <c r="AI59" s="281"/>
      <c r="AJ59" s="281"/>
      <c r="AK59" s="281"/>
      <c r="AL59" s="282"/>
      <c r="AM59" s="278" t="str">
        <f>IF(COUNTIF(AM12:AM53,"ÉÉ(Z)")=0,"",COUNTIF(AM12:AM53,"ÉÉ(Z)"))</f>
        <v/>
      </c>
      <c r="AN59" s="280"/>
      <c r="AO59" s="281"/>
      <c r="AP59" s="281"/>
      <c r="AQ59" s="281"/>
      <c r="AR59" s="282"/>
      <c r="AS59" s="278">
        <f>IF(COUNTIF(AS12:AS53,"ÉÉ(Z)")=0,"",COUNTIF(AS12:AS53,"ÉÉ(Z)"))</f>
        <v>2</v>
      </c>
      <c r="AT59" s="280"/>
      <c r="AU59" s="281"/>
      <c r="AV59" s="281"/>
      <c r="AW59" s="281"/>
      <c r="AX59" s="282"/>
      <c r="AY59" s="278">
        <f>IF(COUNTIF(AY12:AY53,"ÉÉ(Z)")=0,"",COUNTIF(AY12:AY53,"ÉÉ(Z)"))</f>
        <v>1</v>
      </c>
      <c r="AZ59" s="418"/>
      <c r="BA59" s="281"/>
      <c r="BB59" s="281"/>
      <c r="BC59" s="281"/>
      <c r="BD59" s="282"/>
      <c r="BE59" s="381">
        <f t="shared" si="26"/>
        <v>3</v>
      </c>
    </row>
    <row r="60" spans="1:59" s="37" customFormat="1" ht="13.7" customHeight="1">
      <c r="A60" s="414"/>
      <c r="B60" s="415"/>
      <c r="C60" s="416" t="s">
        <v>59</v>
      </c>
      <c r="D60" s="276"/>
      <c r="E60" s="277"/>
      <c r="F60" s="277"/>
      <c r="G60" s="277"/>
      <c r="H60" s="250"/>
      <c r="I60" s="278" t="str">
        <f>IF(COUNTIF(I12:I53,"GYJ")=0,"",COUNTIF(I12:I53,"GYJ"))</f>
        <v/>
      </c>
      <c r="J60" s="276"/>
      <c r="K60" s="277"/>
      <c r="L60" s="277"/>
      <c r="M60" s="277"/>
      <c r="N60" s="250"/>
      <c r="O60" s="278" t="str">
        <f>IF(COUNTIF(O12:O53,"GYJ")=0,"",COUNTIF(O12:O53,"GYJ"))</f>
        <v/>
      </c>
      <c r="P60" s="276"/>
      <c r="Q60" s="277"/>
      <c r="R60" s="277"/>
      <c r="S60" s="277"/>
      <c r="T60" s="250"/>
      <c r="U60" s="278" t="str">
        <f>IF(COUNTIF(U12:U53,"GYJ")=0,"",COUNTIF(U12:U53,"GYJ"))</f>
        <v/>
      </c>
      <c r="V60" s="276"/>
      <c r="W60" s="277"/>
      <c r="X60" s="277"/>
      <c r="Y60" s="277"/>
      <c r="Z60" s="250"/>
      <c r="AA60" s="278">
        <f>IF(COUNTIF(AA12:AA53,"GYJ")=0,"",COUNTIF(AA12:AA53,"GYJ"))</f>
        <v>2</v>
      </c>
      <c r="AB60" s="276"/>
      <c r="AC60" s="277"/>
      <c r="AD60" s="277"/>
      <c r="AE60" s="277"/>
      <c r="AF60" s="250"/>
      <c r="AG60" s="278">
        <f>IF(COUNTIF(AG12:AG53,"GYJ")=0,"",COUNTIF(AG12:AG53,"GYJ"))</f>
        <v>1</v>
      </c>
      <c r="AH60" s="276"/>
      <c r="AI60" s="277"/>
      <c r="AJ60" s="277"/>
      <c r="AK60" s="277"/>
      <c r="AL60" s="250"/>
      <c r="AM60" s="278" t="str">
        <f>IF(COUNTIF(AM12:AM53,"GYJ")=0,"",COUNTIF(AM12:AM53,"GYJ"))</f>
        <v/>
      </c>
      <c r="AN60" s="276"/>
      <c r="AO60" s="277"/>
      <c r="AP60" s="277"/>
      <c r="AQ60" s="277"/>
      <c r="AR60" s="250"/>
      <c r="AS60" s="278" t="str">
        <f>IF(COUNTIF(AS12:AS53,"GYJ")=0,"",COUNTIF(AS12:AS53,"GYJ"))</f>
        <v/>
      </c>
      <c r="AT60" s="276"/>
      <c r="AU60" s="277"/>
      <c r="AV60" s="277"/>
      <c r="AW60" s="277"/>
      <c r="AX60" s="250"/>
      <c r="AY60" s="278" t="str">
        <f>IF(COUNTIF(AY12:AY53,"GYJ")=0,"",COUNTIF(AY12:AY53,"GYJ"))</f>
        <v/>
      </c>
      <c r="AZ60" s="417"/>
      <c r="BA60" s="277"/>
      <c r="BB60" s="277"/>
      <c r="BC60" s="277"/>
      <c r="BD60" s="250"/>
      <c r="BE60" s="381">
        <f t="shared" si="26"/>
        <v>3</v>
      </c>
    </row>
    <row r="61" spans="1:59" s="37" customFormat="1" ht="15.75" customHeight="1">
      <c r="A61" s="414"/>
      <c r="B61" s="419"/>
      <c r="C61" s="416" t="s">
        <v>60</v>
      </c>
      <c r="D61" s="276"/>
      <c r="E61" s="277"/>
      <c r="F61" s="277"/>
      <c r="G61" s="277"/>
      <c r="H61" s="250"/>
      <c r="I61" s="278" t="str">
        <f>IF(COUNTIF(I12:I53,"GYJ(Z)")=0,"",COUNTIF(I12:I53,"GYJ(Z)"))</f>
        <v/>
      </c>
      <c r="J61" s="276"/>
      <c r="K61" s="277"/>
      <c r="L61" s="277"/>
      <c r="M61" s="277"/>
      <c r="N61" s="250"/>
      <c r="O61" s="278" t="str">
        <f>IF(COUNTIF(O12:O53,"GYJ(Z)")=0,"",COUNTIF(O12:O53,"GYJ(Z)"))</f>
        <v/>
      </c>
      <c r="P61" s="276"/>
      <c r="Q61" s="277"/>
      <c r="R61" s="277"/>
      <c r="S61" s="277"/>
      <c r="T61" s="250"/>
      <c r="U61" s="278" t="str">
        <f>IF(COUNTIF(U12:U53,"GYJ(Z)")=0,"",COUNTIF(U12:U53,"GYJ(Z)"))</f>
        <v/>
      </c>
      <c r="V61" s="276"/>
      <c r="W61" s="277"/>
      <c r="X61" s="277"/>
      <c r="Y61" s="277"/>
      <c r="Z61" s="250"/>
      <c r="AA61" s="278" t="str">
        <f>IF(COUNTIF(AA12:AA53,"GYJ(Z)")=0,"",COUNTIF(AA12:AA53,"GYJ(Z)"))</f>
        <v/>
      </c>
      <c r="AB61" s="276"/>
      <c r="AC61" s="277"/>
      <c r="AD61" s="277"/>
      <c r="AE61" s="277"/>
      <c r="AF61" s="250"/>
      <c r="AG61" s="278" t="str">
        <f>IF(COUNTIF(AG12:AG53,"GYJ(Z)")=0,"",COUNTIF(AG12:AG53,"GYJ(Z)"))</f>
        <v/>
      </c>
      <c r="AH61" s="276"/>
      <c r="AI61" s="277"/>
      <c r="AJ61" s="277"/>
      <c r="AK61" s="277"/>
      <c r="AL61" s="250"/>
      <c r="AM61" s="278">
        <f>IF(COUNTIF(AM12:AM53,"GYJ(Z)")=0,"",COUNTIF(AM12:AM53,"GYJ(Z)"))</f>
        <v>1</v>
      </c>
      <c r="AN61" s="276"/>
      <c r="AO61" s="277"/>
      <c r="AP61" s="277"/>
      <c r="AQ61" s="277"/>
      <c r="AR61" s="250"/>
      <c r="AS61" s="278">
        <f>IF(COUNTIF(AS12:AS53,"GYJ(Z)")=0,"",COUNTIF(AS12:AS53,"GYJ(Z)"))</f>
        <v>2</v>
      </c>
      <c r="AT61" s="276"/>
      <c r="AU61" s="277"/>
      <c r="AV61" s="277"/>
      <c r="AW61" s="277"/>
      <c r="AX61" s="250"/>
      <c r="AY61" s="278">
        <f>IF(COUNTIF(AY12:AY53,"GYJ(Z)")=0,"",COUNTIF(AY12:AY53,"GYJ(Z)"))</f>
        <v>1</v>
      </c>
      <c r="AZ61" s="417"/>
      <c r="BA61" s="277"/>
      <c r="BB61" s="277"/>
      <c r="BC61" s="277"/>
      <c r="BD61" s="250"/>
      <c r="BE61" s="381">
        <f t="shared" si="26"/>
        <v>4</v>
      </c>
    </row>
    <row r="62" spans="1:59" s="37" customFormat="1" ht="15.75" customHeight="1">
      <c r="A62" s="414"/>
      <c r="B62" s="415"/>
      <c r="C62" s="283" t="s">
        <v>32</v>
      </c>
      <c r="D62" s="276"/>
      <c r="E62" s="277"/>
      <c r="F62" s="277"/>
      <c r="G62" s="277"/>
      <c r="H62" s="250"/>
      <c r="I62" s="278" t="str">
        <f>IF(COUNTIF(I12:I53,"K")=0,"",COUNTIF(I12:I53,"K"))</f>
        <v/>
      </c>
      <c r="J62" s="276"/>
      <c r="K62" s="277"/>
      <c r="L62" s="277"/>
      <c r="M62" s="277"/>
      <c r="N62" s="250"/>
      <c r="O62" s="278" t="str">
        <f>IF(COUNTIF(O12:O53,"K")=0,"",COUNTIF(O12:O53,"K"))</f>
        <v/>
      </c>
      <c r="P62" s="276"/>
      <c r="Q62" s="277"/>
      <c r="R62" s="277"/>
      <c r="S62" s="277"/>
      <c r="T62" s="250"/>
      <c r="U62" s="278" t="str">
        <f>IF(COUNTIF(U12:U53,"K")=0,"",COUNTIF(U12:U53,"K"))</f>
        <v/>
      </c>
      <c r="V62" s="276"/>
      <c r="W62" s="277"/>
      <c r="X62" s="277"/>
      <c r="Y62" s="277"/>
      <c r="Z62" s="250"/>
      <c r="AA62" s="278">
        <f>IF(COUNTIF(AA12:AA53,"K")=0,"",COUNTIF(AA12:AA53,"K"))</f>
        <v>2</v>
      </c>
      <c r="AB62" s="276"/>
      <c r="AC62" s="277"/>
      <c r="AD62" s="277"/>
      <c r="AE62" s="277"/>
      <c r="AF62" s="250"/>
      <c r="AG62" s="278">
        <f>IF(COUNTIF(AG12:AG53,"K")=0,"",COUNTIF(AG12:AG53,"K"))</f>
        <v>1</v>
      </c>
      <c r="AH62" s="276"/>
      <c r="AI62" s="277"/>
      <c r="AJ62" s="277"/>
      <c r="AK62" s="277"/>
      <c r="AL62" s="250"/>
      <c r="AM62" s="278">
        <f>IF(COUNTIF(AM12:AM53,"K")=0,"",COUNTIF(AM12:AM53,"K"))</f>
        <v>1</v>
      </c>
      <c r="AN62" s="276"/>
      <c r="AO62" s="277"/>
      <c r="AP62" s="277"/>
      <c r="AQ62" s="277"/>
      <c r="AR62" s="250"/>
      <c r="AS62" s="278" t="str">
        <f>IF(COUNTIF(AS12:AS53,"K")=0,"",COUNTIF(AS12:AS53,"K"))</f>
        <v/>
      </c>
      <c r="AT62" s="276"/>
      <c r="AU62" s="277"/>
      <c r="AV62" s="277"/>
      <c r="AW62" s="277"/>
      <c r="AX62" s="250"/>
      <c r="AY62" s="278" t="str">
        <f>IF(COUNTIF(AY12:AY53,"K")=0,"",COUNTIF(AY12:AY53,"K"))</f>
        <v/>
      </c>
      <c r="AZ62" s="417"/>
      <c r="BA62" s="277"/>
      <c r="BB62" s="277"/>
      <c r="BC62" s="277"/>
      <c r="BD62" s="250"/>
      <c r="BE62" s="381">
        <f t="shared" si="26"/>
        <v>4</v>
      </c>
    </row>
    <row r="63" spans="1:59" s="37" customFormat="1" ht="15.75" customHeight="1">
      <c r="A63" s="414"/>
      <c r="B63" s="415"/>
      <c r="C63" s="283" t="s">
        <v>33</v>
      </c>
      <c r="D63" s="276"/>
      <c r="E63" s="277"/>
      <c r="F63" s="277"/>
      <c r="G63" s="277"/>
      <c r="H63" s="250"/>
      <c r="I63" s="278" t="str">
        <f>IF(COUNTIF(I12:I53,"K(Z)")=0,"",COUNTIF(I12:I53,"K(Z)"))</f>
        <v/>
      </c>
      <c r="J63" s="276"/>
      <c r="K63" s="277"/>
      <c r="L63" s="277"/>
      <c r="M63" s="277"/>
      <c r="N63" s="250"/>
      <c r="O63" s="278" t="str">
        <f>IF(COUNTIF(O12:O53,"K(Z)")=0,"",COUNTIF(O12:O53,"K(Z)"))</f>
        <v/>
      </c>
      <c r="P63" s="276"/>
      <c r="Q63" s="277"/>
      <c r="R63" s="277"/>
      <c r="S63" s="277"/>
      <c r="T63" s="250"/>
      <c r="U63" s="278" t="str">
        <f>IF(COUNTIF(U12:U53,"K(Z)")=0,"",COUNTIF(U12:U53,"K(Z)"))</f>
        <v/>
      </c>
      <c r="V63" s="276"/>
      <c r="W63" s="277"/>
      <c r="X63" s="277"/>
      <c r="Y63" s="277"/>
      <c r="Z63" s="250"/>
      <c r="AA63" s="278" t="str">
        <f>IF(COUNTIF(AA12:AA53,"K(Z)")=0,"",COUNTIF(AA12:AA53,"K(Z)"))</f>
        <v/>
      </c>
      <c r="AB63" s="276"/>
      <c r="AC63" s="277"/>
      <c r="AD63" s="277"/>
      <c r="AE63" s="277"/>
      <c r="AF63" s="250"/>
      <c r="AG63" s="278" t="str">
        <f>IF(COUNTIF(AG12:AG53,"K(Z)")=0,"",COUNTIF(AG12:AG53,"K(Z)"))</f>
        <v/>
      </c>
      <c r="AH63" s="276"/>
      <c r="AI63" s="277"/>
      <c r="AJ63" s="277"/>
      <c r="AK63" s="277"/>
      <c r="AL63" s="250"/>
      <c r="AM63" s="278">
        <f>IF(COUNTIF(AM12:AM53,"K(Z)")=0,"",COUNTIF(AM12:AM53,"K(Z)"))</f>
        <v>1</v>
      </c>
      <c r="AN63" s="276"/>
      <c r="AO63" s="277"/>
      <c r="AP63" s="277"/>
      <c r="AQ63" s="277"/>
      <c r="AR63" s="250"/>
      <c r="AS63" s="278">
        <f>IF(COUNTIF(AS12:AS53,"K(Z)")=0,"",COUNTIF(AS12:AS53,"K(Z)"))</f>
        <v>2</v>
      </c>
      <c r="AT63" s="276"/>
      <c r="AU63" s="277"/>
      <c r="AV63" s="277"/>
      <c r="AW63" s="277"/>
      <c r="AX63" s="250"/>
      <c r="AY63" s="278" t="str">
        <f>IF(COUNTIF(AY12:AY53,"K(Z)")=0,"",COUNTIF(AY12:AY53,"K(Z)"))</f>
        <v/>
      </c>
      <c r="AZ63" s="417"/>
      <c r="BA63" s="277"/>
      <c r="BB63" s="277"/>
      <c r="BC63" s="277"/>
      <c r="BD63" s="250"/>
      <c r="BE63" s="381">
        <f t="shared" si="26"/>
        <v>3</v>
      </c>
    </row>
    <row r="64" spans="1:59" s="37" customFormat="1" ht="15.75" customHeight="1">
      <c r="A64" s="414"/>
      <c r="B64" s="415"/>
      <c r="C64" s="416" t="s">
        <v>25</v>
      </c>
      <c r="D64" s="276"/>
      <c r="E64" s="277"/>
      <c r="F64" s="277"/>
      <c r="G64" s="277"/>
      <c r="H64" s="250"/>
      <c r="I64" s="278" t="str">
        <f>IF(COUNTIF(I12:I53,"AV")=0,"",COUNTIF(I12:I53,"AV"))</f>
        <v/>
      </c>
      <c r="J64" s="276"/>
      <c r="K64" s="277"/>
      <c r="L64" s="277"/>
      <c r="M64" s="277"/>
      <c r="N64" s="250"/>
      <c r="O64" s="278" t="str">
        <f>IF(COUNTIF(O12:O53,"AV")=0,"",COUNTIF(O12:O53,"AV"))</f>
        <v/>
      </c>
      <c r="P64" s="276"/>
      <c r="Q64" s="277"/>
      <c r="R64" s="277"/>
      <c r="S64" s="277"/>
      <c r="T64" s="250"/>
      <c r="U64" s="278" t="str">
        <f>IF(COUNTIF(U12:U53,"AV")=0,"",COUNTIF(U12:U53,"AV"))</f>
        <v/>
      </c>
      <c r="V64" s="276"/>
      <c r="W64" s="277"/>
      <c r="X64" s="277"/>
      <c r="Y64" s="277"/>
      <c r="Z64" s="250"/>
      <c r="AA64" s="278" t="str">
        <f>IF(COUNTIF(AA12:AA53,"AV")=0,"",COUNTIF(AA12:AA53,"AV"))</f>
        <v/>
      </c>
      <c r="AB64" s="276"/>
      <c r="AC64" s="277"/>
      <c r="AD64" s="277"/>
      <c r="AE64" s="277"/>
      <c r="AF64" s="250"/>
      <c r="AG64" s="278" t="str">
        <f>IF(COUNTIF(AG12:AG53,"AV")=0,"",COUNTIF(AG12:AG53,"AV"))</f>
        <v/>
      </c>
      <c r="AH64" s="276"/>
      <c r="AI64" s="277"/>
      <c r="AJ64" s="277"/>
      <c r="AK64" s="277"/>
      <c r="AL64" s="250"/>
      <c r="AM64" s="278" t="str">
        <f>IF(COUNTIF(AM12:AM53,"AV")=0,"",COUNTIF(AM12:AM53,"AV"))</f>
        <v/>
      </c>
      <c r="AN64" s="276"/>
      <c r="AO64" s="277"/>
      <c r="AP64" s="277"/>
      <c r="AQ64" s="277"/>
      <c r="AR64" s="250"/>
      <c r="AS64" s="278" t="str">
        <f>IF(COUNTIF(AS12:AS53,"AV")=0,"",COUNTIF(AS12:AS53,"AV"))</f>
        <v/>
      </c>
      <c r="AT64" s="276"/>
      <c r="AU64" s="277"/>
      <c r="AV64" s="277"/>
      <c r="AW64" s="277"/>
      <c r="AX64" s="250"/>
      <c r="AY64" s="278" t="str">
        <f>IF(COUNTIF(AY12:AY53,"AV")=0,"",COUNTIF(AY12:AY53,"AV"))</f>
        <v/>
      </c>
      <c r="AZ64" s="417"/>
      <c r="BA64" s="277"/>
      <c r="BB64" s="277"/>
      <c r="BC64" s="277"/>
      <c r="BD64" s="250"/>
      <c r="BE64" s="381" t="str">
        <f t="shared" si="26"/>
        <v/>
      </c>
    </row>
    <row r="65" spans="1:57" s="37" customFormat="1" ht="15.75" customHeight="1">
      <c r="A65" s="414"/>
      <c r="B65" s="415"/>
      <c r="C65" s="416" t="s">
        <v>61</v>
      </c>
      <c r="D65" s="276"/>
      <c r="E65" s="277"/>
      <c r="F65" s="277"/>
      <c r="G65" s="277"/>
      <c r="H65" s="250"/>
      <c r="I65" s="278" t="str">
        <f>IF(COUNTIF(I12:I53,"KV")=0,"",COUNTIF(I12:I53,"KV"))</f>
        <v/>
      </c>
      <c r="J65" s="276"/>
      <c r="K65" s="277"/>
      <c r="L65" s="277"/>
      <c r="M65" s="277"/>
      <c r="N65" s="250"/>
      <c r="O65" s="278" t="str">
        <f>IF(COUNTIF(O12:O53,"KV")=0,"",COUNTIF(O12:O53,"KV"))</f>
        <v/>
      </c>
      <c r="P65" s="276"/>
      <c r="Q65" s="277"/>
      <c r="R65" s="277"/>
      <c r="S65" s="277"/>
      <c r="T65" s="250"/>
      <c r="U65" s="278" t="str">
        <f>IF(COUNTIF(U12:U53,"KV")=0,"",COUNTIF(U12:U53,"KV"))</f>
        <v/>
      </c>
      <c r="V65" s="276"/>
      <c r="W65" s="277"/>
      <c r="X65" s="277"/>
      <c r="Y65" s="277"/>
      <c r="Z65" s="250"/>
      <c r="AA65" s="278" t="str">
        <f>IF(COUNTIF(AA12:AA53,"KV")=0,"",COUNTIF(AA12:AA53,"KV"))</f>
        <v/>
      </c>
      <c r="AB65" s="276"/>
      <c r="AC65" s="277"/>
      <c r="AD65" s="277"/>
      <c r="AE65" s="277"/>
      <c r="AF65" s="250"/>
      <c r="AG65" s="278" t="str">
        <f>IF(COUNTIF(AG12:AG53,"KV")=0,"",COUNTIF(AG12:AG53,"KV"))</f>
        <v/>
      </c>
      <c r="AH65" s="276"/>
      <c r="AI65" s="277"/>
      <c r="AJ65" s="277"/>
      <c r="AK65" s="277"/>
      <c r="AL65" s="250"/>
      <c r="AM65" s="278" t="str">
        <f>IF(COUNTIF(AM12:AM53,"KV")=0,"",COUNTIF(AM12:AM53,"KV"))</f>
        <v/>
      </c>
      <c r="AN65" s="276"/>
      <c r="AO65" s="277"/>
      <c r="AP65" s="277"/>
      <c r="AQ65" s="277"/>
      <c r="AR65" s="250"/>
      <c r="AS65" s="278" t="str">
        <f>IF(COUNTIF(AS12:AS53,"KV")=0,"",COUNTIF(AS12:AS53,"KV"))</f>
        <v/>
      </c>
      <c r="AT65" s="276"/>
      <c r="AU65" s="277"/>
      <c r="AV65" s="277"/>
      <c r="AW65" s="277"/>
      <c r="AX65" s="250"/>
      <c r="AY65" s="278" t="str">
        <f>IF(COUNTIF(AY12:AY53,"KV")=0,"",COUNTIF(AY12:AY53,"KV"))</f>
        <v/>
      </c>
      <c r="AZ65" s="417"/>
      <c r="BA65" s="277"/>
      <c r="BB65" s="277"/>
      <c r="BC65" s="277"/>
      <c r="BD65" s="250"/>
      <c r="BE65" s="381" t="str">
        <f t="shared" si="26"/>
        <v/>
      </c>
    </row>
    <row r="66" spans="1:57" s="37" customFormat="1" ht="15.75" customHeight="1">
      <c r="A66" s="414"/>
      <c r="B66" s="415"/>
      <c r="C66" s="416" t="s">
        <v>62</v>
      </c>
      <c r="D66" s="284"/>
      <c r="E66" s="365"/>
      <c r="F66" s="365"/>
      <c r="G66" s="365"/>
      <c r="H66" s="308"/>
      <c r="I66" s="278" t="str">
        <f>IF(COUNTIF(I12:I53,"SZG")=0,"",COUNTIF(I12:I53,"SZG"))</f>
        <v/>
      </c>
      <c r="J66" s="284"/>
      <c r="K66" s="365"/>
      <c r="L66" s="365"/>
      <c r="M66" s="365"/>
      <c r="N66" s="308"/>
      <c r="O66" s="278" t="str">
        <f>IF(COUNTIF(O12:O53,"SZG")=0,"",COUNTIF(O12:O53,"SZG"))</f>
        <v/>
      </c>
      <c r="P66" s="284"/>
      <c r="Q66" s="365"/>
      <c r="R66" s="365"/>
      <c r="S66" s="365"/>
      <c r="T66" s="308"/>
      <c r="U66" s="278" t="str">
        <f>IF(COUNTIF(U12:U53,"SZG")=0,"",COUNTIF(U12:U53,"SZG"))</f>
        <v/>
      </c>
      <c r="V66" s="284"/>
      <c r="W66" s="365"/>
      <c r="X66" s="365"/>
      <c r="Y66" s="365"/>
      <c r="Z66" s="308"/>
      <c r="AA66" s="278" t="str">
        <f>IF(COUNTIF(AA12:AA53,"SZG")=0,"",COUNTIF(AA12:AA53,"SZG"))</f>
        <v/>
      </c>
      <c r="AB66" s="284"/>
      <c r="AC66" s="365"/>
      <c r="AD66" s="365"/>
      <c r="AE66" s="365"/>
      <c r="AF66" s="308"/>
      <c r="AG66" s="278" t="str">
        <f>IF(COUNTIF(AG12:AG53,"SZG")=0,"",COUNTIF(AG12:AG53,"SZG"))</f>
        <v/>
      </c>
      <c r="AH66" s="284"/>
      <c r="AI66" s="365"/>
      <c r="AJ66" s="365"/>
      <c r="AK66" s="365"/>
      <c r="AL66" s="308"/>
      <c r="AM66" s="278" t="str">
        <f>IF(COUNTIF(AM12:AM53,"SZG")=0,"",COUNTIF(AM12:AM53,"SZG"))</f>
        <v/>
      </c>
      <c r="AN66" s="284"/>
      <c r="AO66" s="365"/>
      <c r="AP66" s="365"/>
      <c r="AQ66" s="365"/>
      <c r="AR66" s="308"/>
      <c r="AS66" s="278" t="str">
        <f>IF(COUNTIF(AS12:AS53,"SZG")=0,"",COUNTIF(AS12:AS53,"SZG"))</f>
        <v/>
      </c>
      <c r="AT66" s="284"/>
      <c r="AU66" s="365"/>
      <c r="AV66" s="365"/>
      <c r="AW66" s="365"/>
      <c r="AX66" s="308"/>
      <c r="AY66" s="278" t="str">
        <f>IF(COUNTIF(AY12:AY53,"SZG")=0,"",COUNTIF(AY12:AY53,"SZG"))</f>
        <v/>
      </c>
      <c r="AZ66" s="417"/>
      <c r="BA66" s="277"/>
      <c r="BB66" s="277"/>
      <c r="BC66" s="277"/>
      <c r="BD66" s="250"/>
      <c r="BE66" s="381" t="str">
        <f t="shared" si="26"/>
        <v/>
      </c>
    </row>
    <row r="67" spans="1:57" s="37" customFormat="1" ht="15.75" customHeight="1">
      <c r="A67" s="414"/>
      <c r="B67" s="415"/>
      <c r="C67" s="416" t="s">
        <v>63</v>
      </c>
      <c r="D67" s="284"/>
      <c r="E67" s="365"/>
      <c r="F67" s="365"/>
      <c r="G67" s="365"/>
      <c r="H67" s="308"/>
      <c r="I67" s="278" t="str">
        <f>IF(COUNTIF(I12:I53,"ZV")=0,"",COUNTIF(I12:I53,"ZV"))</f>
        <v/>
      </c>
      <c r="J67" s="284"/>
      <c r="K67" s="365"/>
      <c r="L67" s="365"/>
      <c r="M67" s="365"/>
      <c r="N67" s="308"/>
      <c r="O67" s="278" t="str">
        <f>IF(COUNTIF(O12:O53,"ZV")=0,"",COUNTIF(O12:O53,"ZV"))</f>
        <v/>
      </c>
      <c r="P67" s="284"/>
      <c r="Q67" s="365"/>
      <c r="R67" s="365"/>
      <c r="S67" s="365"/>
      <c r="T67" s="308"/>
      <c r="U67" s="278" t="str">
        <f>IF(COUNTIF(U12:U53,"ZV")=0,"",COUNTIF(U12:U53,"ZV"))</f>
        <v/>
      </c>
      <c r="V67" s="284"/>
      <c r="W67" s="365"/>
      <c r="X67" s="365"/>
      <c r="Y67" s="365"/>
      <c r="Z67" s="308"/>
      <c r="AA67" s="278" t="str">
        <f>IF(COUNTIF(AA12:AA53,"ZV")=0,"",COUNTIF(AA12:AA53,"ZV"))</f>
        <v/>
      </c>
      <c r="AB67" s="284"/>
      <c r="AC67" s="365"/>
      <c r="AD67" s="365"/>
      <c r="AE67" s="365"/>
      <c r="AF67" s="308"/>
      <c r="AG67" s="278" t="str">
        <f>IF(COUNTIF(AG12:AG53,"ZV")=0,"",COUNTIF(AG12:AG53,"ZV"))</f>
        <v/>
      </c>
      <c r="AH67" s="284"/>
      <c r="AI67" s="365"/>
      <c r="AJ67" s="365"/>
      <c r="AK67" s="365"/>
      <c r="AL67" s="308"/>
      <c r="AM67" s="278" t="str">
        <f>IF(COUNTIF(AM12:AM53,"ZV")=0,"",COUNTIF(AM12:AM53,"ZV"))</f>
        <v/>
      </c>
      <c r="AN67" s="284"/>
      <c r="AO67" s="365"/>
      <c r="AP67" s="365"/>
      <c r="AQ67" s="365"/>
      <c r="AR67" s="308"/>
      <c r="AS67" s="278" t="str">
        <f>IF(COUNTIF(AS12:AS53,"ZV")=0,"",COUNTIF(AS12:AS53,"ZV"))</f>
        <v/>
      </c>
      <c r="AT67" s="284"/>
      <c r="AU67" s="365"/>
      <c r="AV67" s="365"/>
      <c r="AW67" s="365"/>
      <c r="AX67" s="308"/>
      <c r="AY67" s="278" t="str">
        <f>IF(COUNTIF(AY12:AY53,"ZV")=0,"",COUNTIF(AY12:AY53,"ZV"))</f>
        <v/>
      </c>
      <c r="AZ67" s="417"/>
      <c r="BA67" s="277"/>
      <c r="BB67" s="277"/>
      <c r="BC67" s="277"/>
      <c r="BD67" s="250"/>
      <c r="BE67" s="381" t="str">
        <f t="shared" si="26"/>
        <v/>
      </c>
    </row>
    <row r="68" spans="1:57" s="37" customFormat="1" ht="15.75" customHeight="1" thickBot="1">
      <c r="A68" s="420"/>
      <c r="B68" s="421"/>
      <c r="C68" s="422" t="s">
        <v>26</v>
      </c>
      <c r="D68" s="423"/>
      <c r="E68" s="424"/>
      <c r="F68" s="424"/>
      <c r="G68" s="424"/>
      <c r="H68" s="425"/>
      <c r="I68" s="426" t="str">
        <f>IF(SUM(I56:I67)=0,"",SUM(I56:I67))</f>
        <v/>
      </c>
      <c r="J68" s="423"/>
      <c r="K68" s="424"/>
      <c r="L68" s="424"/>
      <c r="M68" s="424"/>
      <c r="N68" s="425"/>
      <c r="O68" s="426" t="str">
        <f>IF(SUM(O56:O67)=0,"",SUM(O56:O67))</f>
        <v/>
      </c>
      <c r="P68" s="423"/>
      <c r="Q68" s="424"/>
      <c r="R68" s="424"/>
      <c r="S68" s="424"/>
      <c r="T68" s="425"/>
      <c r="U68" s="426" t="str">
        <f>IF(SUM(U56:U67)=0,"",SUM(U56:U67))</f>
        <v/>
      </c>
      <c r="V68" s="423"/>
      <c r="W68" s="424"/>
      <c r="X68" s="424"/>
      <c r="Y68" s="424"/>
      <c r="Z68" s="425"/>
      <c r="AA68" s="426">
        <f>IF(SUM(AA56:AA67)=0,"",SUM(AA56:AA67))</f>
        <v>4</v>
      </c>
      <c r="AB68" s="423"/>
      <c r="AC68" s="424"/>
      <c r="AD68" s="424"/>
      <c r="AE68" s="424"/>
      <c r="AF68" s="425"/>
      <c r="AG68" s="426">
        <f>IF(SUM(AG56:AG67)=0,"",SUM(AG56:AG67))</f>
        <v>4</v>
      </c>
      <c r="AH68" s="423"/>
      <c r="AI68" s="424"/>
      <c r="AJ68" s="424"/>
      <c r="AK68" s="424"/>
      <c r="AL68" s="425"/>
      <c r="AM68" s="426">
        <f>IF(SUM(AM56:AM67)=0,"",SUM(AM56:AM67))</f>
        <v>9</v>
      </c>
      <c r="AN68" s="423"/>
      <c r="AO68" s="424"/>
      <c r="AP68" s="424"/>
      <c r="AQ68" s="424"/>
      <c r="AR68" s="425"/>
      <c r="AS68" s="426">
        <f>IF(SUM(AS56:AS67)=0,"",SUM(AS56:AS67))</f>
        <v>9</v>
      </c>
      <c r="AT68" s="423"/>
      <c r="AU68" s="424"/>
      <c r="AV68" s="424"/>
      <c r="AW68" s="424"/>
      <c r="AX68" s="425"/>
      <c r="AY68" s="426">
        <f>IF(SUM(AY56:AY67)=0,"",SUM(AY56:AY67))</f>
        <v>5</v>
      </c>
      <c r="AZ68" s="427"/>
      <c r="BA68" s="424"/>
      <c r="BB68" s="424"/>
      <c r="BC68" s="424"/>
      <c r="BD68" s="425"/>
      <c r="BE68" s="428">
        <f t="shared" si="26"/>
        <v>31</v>
      </c>
    </row>
    <row r="69" spans="1:57" s="37" customFormat="1" ht="15.75" customHeight="1" thickTop="1">
      <c r="A69" s="72"/>
      <c r="B69" s="162"/>
      <c r="C69" s="162"/>
    </row>
    <row r="70" spans="1:57" s="37" customFormat="1" ht="15.75" customHeight="1">
      <c r="A70" s="72"/>
      <c r="B70" s="162"/>
      <c r="C70" s="162"/>
    </row>
    <row r="71" spans="1:57" s="37" customFormat="1" ht="15.75" customHeight="1">
      <c r="A71" s="72"/>
      <c r="B71" s="162"/>
      <c r="C71" s="162"/>
    </row>
    <row r="72" spans="1:57" s="37" customFormat="1" ht="15.75" customHeight="1">
      <c r="A72" s="72"/>
      <c r="B72" s="162"/>
      <c r="C72" s="162"/>
    </row>
    <row r="73" spans="1:57" s="37" customFormat="1" ht="15.75" customHeight="1">
      <c r="A73" s="72"/>
      <c r="B73" s="162"/>
      <c r="C73" s="162"/>
    </row>
    <row r="74" spans="1:57" s="37" customFormat="1" ht="15.75" customHeight="1">
      <c r="A74" s="72"/>
      <c r="B74" s="162"/>
      <c r="C74" s="162"/>
    </row>
    <row r="75" spans="1:57" s="37" customFormat="1" ht="15.75" customHeight="1">
      <c r="A75" s="72"/>
      <c r="B75" s="162"/>
      <c r="C75" s="162"/>
    </row>
    <row r="76" spans="1:57" s="37" customFormat="1" ht="15.75" customHeight="1">
      <c r="A76" s="72"/>
      <c r="B76" s="162"/>
      <c r="C76" s="162"/>
    </row>
    <row r="77" spans="1:57" s="37" customFormat="1" ht="15.75" customHeight="1">
      <c r="A77" s="72"/>
      <c r="B77" s="162"/>
      <c r="C77" s="162"/>
    </row>
    <row r="78" spans="1:57" s="37" customFormat="1" ht="15.75" customHeight="1">
      <c r="A78" s="72"/>
      <c r="B78" s="162"/>
      <c r="C78" s="162"/>
    </row>
    <row r="79" spans="1:57" s="37" customFormat="1" ht="15.75" customHeight="1">
      <c r="A79" s="72"/>
      <c r="B79" s="162"/>
      <c r="C79" s="162"/>
    </row>
    <row r="80" spans="1:57" s="37" customFormat="1" ht="15.75" customHeight="1">
      <c r="A80" s="72"/>
      <c r="B80" s="162"/>
      <c r="C80" s="162"/>
    </row>
    <row r="81" spans="1:3" s="37" customFormat="1" ht="15.75" customHeight="1">
      <c r="A81" s="72"/>
      <c r="B81" s="162"/>
      <c r="C81" s="162"/>
    </row>
    <row r="82" spans="1:3" s="37" customFormat="1" ht="15.75" customHeight="1">
      <c r="A82" s="72"/>
      <c r="B82" s="162"/>
      <c r="C82" s="162"/>
    </row>
    <row r="83" spans="1:3" s="37" customFormat="1" ht="15.75" customHeight="1">
      <c r="A83" s="72"/>
      <c r="B83" s="162"/>
      <c r="C83" s="162"/>
    </row>
    <row r="84" spans="1:3" s="37" customFormat="1" ht="15.75" customHeight="1">
      <c r="A84" s="72"/>
      <c r="B84" s="162"/>
      <c r="C84" s="162"/>
    </row>
    <row r="85" spans="1:3" s="37" customFormat="1" ht="15.75" customHeight="1">
      <c r="A85" s="72"/>
      <c r="B85" s="162"/>
      <c r="C85" s="162"/>
    </row>
    <row r="86" spans="1:3" s="37" customFormat="1" ht="15.75" customHeight="1">
      <c r="A86" s="72"/>
      <c r="B86" s="162"/>
      <c r="C86" s="162"/>
    </row>
    <row r="87" spans="1:3" s="37" customFormat="1" ht="15.75" customHeight="1">
      <c r="A87" s="72"/>
      <c r="B87" s="162"/>
      <c r="C87" s="162"/>
    </row>
    <row r="88" spans="1:3" s="37" customFormat="1" ht="15.75" customHeight="1">
      <c r="A88" s="72"/>
      <c r="B88" s="162"/>
      <c r="C88" s="162"/>
    </row>
    <row r="89" spans="1:3" s="37" customFormat="1" ht="15.75" customHeight="1">
      <c r="A89" s="72"/>
      <c r="B89" s="162"/>
      <c r="C89" s="162"/>
    </row>
    <row r="90" spans="1:3" s="37" customFormat="1" ht="15.75" customHeight="1">
      <c r="A90" s="72"/>
      <c r="B90" s="162"/>
      <c r="C90" s="162"/>
    </row>
    <row r="91" spans="1:3" s="37" customFormat="1" ht="15.75" customHeight="1">
      <c r="A91" s="72"/>
      <c r="B91" s="162"/>
      <c r="C91" s="162"/>
    </row>
    <row r="92" spans="1:3" s="37" customFormat="1" ht="15.75" customHeight="1">
      <c r="A92" s="72"/>
      <c r="B92" s="162"/>
      <c r="C92" s="162"/>
    </row>
    <row r="93" spans="1:3" s="37" customFormat="1" ht="15.75" customHeight="1">
      <c r="A93" s="72"/>
      <c r="B93" s="162"/>
      <c r="C93" s="162"/>
    </row>
    <row r="94" spans="1:3" s="37" customFormat="1" ht="15.75" customHeight="1">
      <c r="A94" s="72"/>
      <c r="B94" s="162"/>
      <c r="C94" s="162"/>
    </row>
    <row r="95" spans="1:3" s="37" customFormat="1" ht="15.75" customHeight="1">
      <c r="A95" s="72"/>
      <c r="B95" s="162"/>
      <c r="C95" s="162"/>
    </row>
    <row r="96" spans="1:3" s="37" customFormat="1" ht="15.75" customHeight="1">
      <c r="A96" s="72"/>
      <c r="B96" s="162"/>
      <c r="C96" s="162"/>
    </row>
    <row r="97" spans="1:3" s="37" customFormat="1" ht="15.75" customHeight="1">
      <c r="A97" s="72"/>
      <c r="B97" s="162"/>
      <c r="C97" s="162"/>
    </row>
    <row r="98" spans="1:3" s="37" customFormat="1" ht="15.75" customHeight="1">
      <c r="A98" s="72"/>
      <c r="B98" s="162"/>
      <c r="C98" s="162"/>
    </row>
    <row r="99" spans="1:3" s="37" customFormat="1" ht="15.75" customHeight="1">
      <c r="A99" s="72"/>
      <c r="B99" s="162"/>
      <c r="C99" s="162"/>
    </row>
    <row r="100" spans="1:3" s="37" customFormat="1" ht="15.75" customHeight="1">
      <c r="A100" s="72"/>
      <c r="B100" s="162"/>
      <c r="C100" s="162"/>
    </row>
    <row r="101" spans="1:3" s="37" customFormat="1" ht="15.75" customHeight="1">
      <c r="A101" s="72"/>
      <c r="B101" s="162"/>
      <c r="C101" s="162"/>
    </row>
    <row r="102" spans="1:3" s="37" customFormat="1" ht="15.75" customHeight="1">
      <c r="A102" s="72"/>
      <c r="B102" s="162"/>
      <c r="C102" s="162"/>
    </row>
    <row r="103" spans="1:3" s="37" customFormat="1" ht="15.75" customHeight="1">
      <c r="A103" s="72"/>
      <c r="B103" s="162"/>
      <c r="C103" s="162"/>
    </row>
    <row r="104" spans="1:3" s="37" customFormat="1" ht="15.75" customHeight="1">
      <c r="A104" s="72"/>
      <c r="B104" s="162"/>
      <c r="C104" s="162"/>
    </row>
    <row r="105" spans="1:3" s="37" customFormat="1" ht="15.75" customHeight="1">
      <c r="A105" s="72"/>
      <c r="B105" s="162"/>
      <c r="C105" s="162"/>
    </row>
    <row r="106" spans="1:3" s="37" customFormat="1" ht="15.75" customHeight="1">
      <c r="A106" s="72"/>
      <c r="B106" s="162"/>
      <c r="C106" s="162"/>
    </row>
    <row r="107" spans="1:3" s="37" customFormat="1" ht="15.75" customHeight="1">
      <c r="A107" s="72"/>
      <c r="B107" s="162"/>
      <c r="C107" s="162"/>
    </row>
    <row r="108" spans="1:3" s="37" customFormat="1" ht="15.75" customHeight="1">
      <c r="A108" s="72"/>
      <c r="B108" s="162"/>
      <c r="C108" s="162"/>
    </row>
    <row r="109" spans="1:3" s="37" customFormat="1" ht="15.75" customHeight="1">
      <c r="A109" s="72"/>
      <c r="B109" s="162"/>
      <c r="C109" s="162"/>
    </row>
    <row r="110" spans="1:3" s="37" customFormat="1" ht="15.75" customHeight="1">
      <c r="A110" s="72"/>
      <c r="B110" s="162"/>
      <c r="C110" s="162"/>
    </row>
    <row r="111" spans="1:3" s="37" customFormat="1" ht="15.75" customHeight="1">
      <c r="A111" s="72"/>
      <c r="B111" s="162"/>
      <c r="C111" s="162"/>
    </row>
    <row r="112" spans="1:3" s="37" customFormat="1" ht="15.75" customHeight="1">
      <c r="A112" s="72"/>
      <c r="B112" s="162"/>
      <c r="C112" s="162"/>
    </row>
    <row r="113" spans="1:3" s="37" customFormat="1" ht="15.75" customHeight="1">
      <c r="A113" s="72"/>
      <c r="B113" s="162"/>
      <c r="C113" s="162"/>
    </row>
    <row r="114" spans="1:3" s="37" customFormat="1" ht="15.75" customHeight="1">
      <c r="A114" s="72"/>
      <c r="B114" s="162"/>
      <c r="C114" s="162"/>
    </row>
    <row r="115" spans="1:3" s="37" customFormat="1" ht="15.75" customHeight="1">
      <c r="A115" s="72"/>
      <c r="B115" s="162"/>
      <c r="C115" s="162"/>
    </row>
    <row r="116" spans="1:3" s="37" customFormat="1" ht="15.75" customHeight="1">
      <c r="A116" s="72"/>
      <c r="B116" s="162"/>
      <c r="C116" s="162"/>
    </row>
    <row r="117" spans="1:3" s="37" customFormat="1" ht="15.75" customHeight="1">
      <c r="A117" s="72"/>
      <c r="B117" s="162"/>
      <c r="C117" s="162"/>
    </row>
    <row r="118" spans="1:3" s="37" customFormat="1" ht="15.75" customHeight="1">
      <c r="A118" s="72"/>
      <c r="B118" s="162"/>
      <c r="C118" s="162"/>
    </row>
    <row r="119" spans="1:3" s="37" customFormat="1" ht="15.75" customHeight="1">
      <c r="A119" s="72"/>
      <c r="B119" s="162"/>
      <c r="C119" s="162"/>
    </row>
    <row r="120" spans="1:3" s="37" customFormat="1" ht="15.75" customHeight="1">
      <c r="A120" s="72"/>
      <c r="B120" s="162"/>
      <c r="C120" s="162"/>
    </row>
    <row r="121" spans="1:3" s="37" customFormat="1" ht="15.75" customHeight="1">
      <c r="A121" s="72"/>
      <c r="B121" s="162"/>
      <c r="C121" s="162"/>
    </row>
    <row r="122" spans="1:3" s="37" customFormat="1" ht="15.75" customHeight="1">
      <c r="A122" s="72"/>
      <c r="B122" s="162"/>
      <c r="C122" s="162"/>
    </row>
    <row r="123" spans="1:3" s="37" customFormat="1" ht="15.75" customHeight="1">
      <c r="A123" s="72"/>
      <c r="B123" s="162"/>
      <c r="C123" s="162"/>
    </row>
    <row r="124" spans="1:3" s="37" customFormat="1" ht="15.75" customHeight="1">
      <c r="A124" s="72"/>
      <c r="B124" s="162"/>
      <c r="C124" s="162"/>
    </row>
    <row r="125" spans="1:3" s="37" customFormat="1" ht="15.75" customHeight="1">
      <c r="A125" s="72"/>
      <c r="B125" s="162"/>
      <c r="C125" s="162"/>
    </row>
    <row r="126" spans="1:3" s="37" customFormat="1" ht="15.75" customHeight="1">
      <c r="A126" s="72"/>
      <c r="B126" s="162"/>
      <c r="C126" s="162"/>
    </row>
    <row r="127" spans="1:3" s="37" customFormat="1" ht="15.75" customHeight="1">
      <c r="A127" s="72"/>
      <c r="B127" s="162"/>
      <c r="C127" s="162"/>
    </row>
    <row r="128" spans="1:3" s="37" customFormat="1" ht="15.75" customHeight="1">
      <c r="A128" s="72"/>
      <c r="B128" s="162"/>
      <c r="C128" s="162"/>
    </row>
    <row r="129" spans="1:57" s="37" customFormat="1" ht="15.75" customHeight="1">
      <c r="A129" s="72"/>
      <c r="B129" s="162"/>
      <c r="C129" s="162"/>
    </row>
    <row r="130" spans="1:57" s="37" customFormat="1" ht="15.75" customHeight="1">
      <c r="A130" s="72"/>
      <c r="B130" s="162"/>
      <c r="C130" s="162"/>
    </row>
    <row r="131" spans="1:57" s="37" customFormat="1" ht="15.75" customHeight="1">
      <c r="A131" s="72"/>
      <c r="B131" s="162"/>
      <c r="C131" s="162"/>
    </row>
    <row r="132" spans="1:57" s="37" customFormat="1" ht="15.75" customHeight="1">
      <c r="A132" s="72"/>
      <c r="B132" s="162"/>
      <c r="C132" s="162"/>
    </row>
    <row r="133" spans="1:57" s="37" customFormat="1" ht="15.75" customHeight="1">
      <c r="A133" s="72"/>
      <c r="B133" s="162"/>
      <c r="C133" s="162"/>
    </row>
    <row r="134" spans="1:57" s="37" customFormat="1" ht="15.75" customHeight="1">
      <c r="A134" s="72"/>
      <c r="B134" s="163"/>
      <c r="C134" s="163"/>
    </row>
    <row r="135" spans="1:57" s="37" customFormat="1" ht="15.75" customHeight="1">
      <c r="A135" s="72"/>
      <c r="B135" s="163"/>
      <c r="C135" s="163"/>
    </row>
    <row r="136" spans="1:57" s="37" customFormat="1" ht="15.75" customHeight="1">
      <c r="A136" s="72"/>
      <c r="B136" s="163"/>
      <c r="C136" s="163"/>
    </row>
    <row r="137" spans="1:57" s="37" customFormat="1" ht="15.75" customHeight="1">
      <c r="A137" s="72"/>
      <c r="B137" s="163"/>
      <c r="C137" s="163"/>
    </row>
    <row r="138" spans="1:57" s="37" customFormat="1" ht="15.75" customHeight="1">
      <c r="A138" s="72"/>
      <c r="B138" s="163"/>
      <c r="C138" s="163"/>
    </row>
    <row r="139" spans="1:57" s="37" customFormat="1" ht="15.75" customHeight="1">
      <c r="A139" s="72"/>
      <c r="B139" s="163"/>
      <c r="C139" s="163"/>
    </row>
    <row r="140" spans="1:57" ht="15.75" customHeight="1">
      <c r="A140" s="72"/>
      <c r="B140" s="163"/>
      <c r="C140" s="163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5.75" customHeight="1">
      <c r="A141" s="72"/>
      <c r="B141" s="163"/>
      <c r="C141" s="163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5.75" customHeight="1">
      <c r="A142" s="72"/>
      <c r="B142" s="163"/>
      <c r="C142" s="163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5.75" customHeight="1">
      <c r="A143" s="73"/>
      <c r="B143" s="164"/>
      <c r="C143" s="164"/>
    </row>
    <row r="144" spans="1:57" ht="15.75" customHeight="1">
      <c r="A144" s="73"/>
      <c r="B144" s="164"/>
      <c r="C144" s="164"/>
    </row>
    <row r="145" spans="1:3" ht="15.75" customHeight="1">
      <c r="A145" s="73"/>
      <c r="B145" s="164"/>
      <c r="C145" s="164"/>
    </row>
    <row r="146" spans="1:3" ht="15.75" customHeight="1">
      <c r="A146" s="73"/>
      <c r="B146" s="164"/>
      <c r="C146" s="164"/>
    </row>
    <row r="147" spans="1:3" ht="15.75" customHeight="1">
      <c r="A147" s="73"/>
      <c r="B147" s="164"/>
      <c r="C147" s="164"/>
    </row>
    <row r="148" spans="1:3" ht="15.75" customHeight="1">
      <c r="A148" s="73"/>
      <c r="B148" s="164"/>
      <c r="C148" s="164"/>
    </row>
    <row r="149" spans="1:3" ht="15.75" customHeight="1">
      <c r="A149" s="73"/>
      <c r="B149" s="164"/>
      <c r="C149" s="164"/>
    </row>
    <row r="150" spans="1:3" ht="15.75" customHeight="1">
      <c r="A150" s="73"/>
      <c r="B150" s="164"/>
      <c r="C150" s="164"/>
    </row>
    <row r="151" spans="1:3" ht="15.75" customHeight="1">
      <c r="A151" s="73"/>
      <c r="B151" s="164"/>
      <c r="C151" s="164"/>
    </row>
    <row r="152" spans="1:3" ht="15.75" customHeight="1">
      <c r="A152" s="73"/>
      <c r="B152" s="164"/>
      <c r="C152" s="164"/>
    </row>
    <row r="153" spans="1:3" ht="15.75" customHeight="1">
      <c r="A153" s="73"/>
      <c r="B153" s="164"/>
      <c r="C153" s="164"/>
    </row>
    <row r="154" spans="1:3" ht="15.75" customHeight="1">
      <c r="A154" s="73"/>
      <c r="B154" s="164"/>
      <c r="C154" s="164"/>
    </row>
    <row r="155" spans="1:3" ht="15.75" customHeight="1">
      <c r="A155" s="73"/>
      <c r="B155" s="164"/>
      <c r="C155" s="164"/>
    </row>
    <row r="156" spans="1:3" ht="15.75" customHeight="1">
      <c r="A156" s="73"/>
      <c r="B156" s="164"/>
      <c r="C156" s="164"/>
    </row>
    <row r="157" spans="1:3" ht="15.75" customHeight="1">
      <c r="A157" s="73"/>
      <c r="B157" s="164"/>
      <c r="C157" s="164"/>
    </row>
    <row r="158" spans="1:3" ht="15.75" customHeight="1">
      <c r="A158" s="73"/>
      <c r="B158" s="164"/>
      <c r="C158" s="164"/>
    </row>
    <row r="159" spans="1:3" ht="15.75" customHeight="1">
      <c r="A159" s="73"/>
      <c r="B159" s="164"/>
      <c r="C159" s="164"/>
    </row>
    <row r="160" spans="1:3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 ht="15.75" customHeight="1">
      <c r="A171" s="73"/>
      <c r="B171" s="164"/>
      <c r="C171" s="164"/>
    </row>
    <row r="172" spans="1:3" ht="15.75" customHeight="1">
      <c r="A172" s="73"/>
      <c r="B172" s="164"/>
      <c r="C172" s="164"/>
    </row>
    <row r="173" spans="1:3" ht="15.75" customHeight="1">
      <c r="A173" s="73"/>
      <c r="B173" s="164"/>
      <c r="C173" s="164"/>
    </row>
    <row r="174" spans="1:3">
      <c r="A174" s="73"/>
      <c r="B174" s="164"/>
      <c r="C174" s="164"/>
    </row>
    <row r="175" spans="1:3">
      <c r="A175" s="73"/>
      <c r="B175" s="164"/>
      <c r="C175" s="164"/>
    </row>
    <row r="176" spans="1:3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  <row r="237" spans="1:3">
      <c r="A237" s="73"/>
      <c r="B237" s="164"/>
      <c r="C237" s="164"/>
    </row>
    <row r="238" spans="1:3">
      <c r="A238" s="73"/>
      <c r="B238" s="164"/>
      <c r="C238" s="164"/>
    </row>
    <row r="239" spans="1:3">
      <c r="A239" s="73"/>
      <c r="B239" s="164"/>
      <c r="C239" s="164"/>
    </row>
  </sheetData>
  <sheetProtection selectLockedCells="1"/>
  <protectedRanges>
    <protectedRange sqref="C55" name="Tartomány4"/>
    <protectedRange sqref="C67:C68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8"/>
    <mergeCell ref="BG6:BG8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3:AA43"/>
    <mergeCell ref="AB43:AY43"/>
    <mergeCell ref="AZ43:BE43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50:AA50"/>
    <mergeCell ref="AB50:AY50"/>
    <mergeCell ref="AZ50:BE50"/>
    <mergeCell ref="A54:AA54"/>
    <mergeCell ref="A55:AA55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69" orientation="landscape" r:id="rId1"/>
  <headerFooter alignWithMargins="0">
    <oddHeader>&amp;R 1/f. számú melléklet az  Állami légiközlekedési alapképzési szak tantervéhez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G236"/>
  <sheetViews>
    <sheetView view="pageBreakPreview" zoomScaleNormal="85" zoomScaleSheetLayoutView="100" workbookViewId="0">
      <pane xSplit="21" ySplit="11" topLeftCell="V36" activePane="bottomRight" state="frozen"/>
      <selection activeCell="A15" sqref="A15"/>
      <selection pane="topRight" activeCell="A15" sqref="A15"/>
      <selection pane="bottomLeft" activeCell="A15" sqref="A15"/>
      <selection pane="bottomRight" activeCell="A42" sqref="A42"/>
    </sheetView>
  </sheetViews>
  <sheetFormatPr defaultColWidth="10.6640625" defaultRowHeight="15.75"/>
  <cols>
    <col min="1" max="1" width="17.1640625" style="74" customWidth="1"/>
    <col min="2" max="2" width="7.1640625" style="165" customWidth="1"/>
    <col min="3" max="3" width="68.33203125" style="165" bestFit="1" customWidth="1"/>
    <col min="4" max="4" width="5.5" style="35" hidden="1" customWidth="1"/>
    <col min="5" max="5" width="6.83203125" style="35" hidden="1" customWidth="1"/>
    <col min="6" max="6" width="5.5" style="35" hidden="1" customWidth="1"/>
    <col min="7" max="7" width="6.83203125" style="35" hidden="1" customWidth="1"/>
    <col min="8" max="8" width="5.5" style="35" hidden="1" customWidth="1"/>
    <col min="9" max="9" width="5.6640625" style="35" hidden="1" customWidth="1"/>
    <col min="10" max="10" width="5.5" style="35" hidden="1" customWidth="1"/>
    <col min="11" max="11" width="6.83203125" style="35" hidden="1" customWidth="1"/>
    <col min="12" max="12" width="5.5" style="35" hidden="1" customWidth="1"/>
    <col min="13" max="13" width="6.83203125" style="35" hidden="1" customWidth="1"/>
    <col min="14" max="14" width="5.5" style="35" hidden="1" customWidth="1"/>
    <col min="15" max="15" width="5.6640625" style="35" hidden="1" customWidth="1"/>
    <col min="16" max="16" width="5.5" style="35" hidden="1" customWidth="1"/>
    <col min="17" max="17" width="6.83203125" style="35" hidden="1" customWidth="1"/>
    <col min="18" max="18" width="5.5" style="35" hidden="1" customWidth="1"/>
    <col min="19" max="19" width="6.83203125" style="35" hidden="1" customWidth="1"/>
    <col min="20" max="20" width="5.5" style="35" hidden="1" customWidth="1"/>
    <col min="21" max="21" width="5.6640625" style="35" hidden="1" customWidth="1"/>
    <col min="22" max="22" width="5.5" style="35" bestFit="1" customWidth="1"/>
    <col min="23" max="23" width="6.83203125" style="35" customWidth="1"/>
    <col min="24" max="24" width="5.5" style="35" bestFit="1" customWidth="1"/>
    <col min="25" max="25" width="6.83203125" style="35" customWidth="1"/>
    <col min="26" max="26" width="5.5" style="35" customWidth="1"/>
    <col min="27" max="27" width="5.6640625" style="35" bestFit="1" customWidth="1"/>
    <col min="28" max="28" width="5.5" style="35" customWidth="1"/>
    <col min="29" max="29" width="6.83203125" style="35" customWidth="1"/>
    <col min="30" max="30" width="5.5" style="35" customWidth="1"/>
    <col min="31" max="31" width="6.83203125" style="35" customWidth="1"/>
    <col min="32" max="32" width="5.5" style="35" customWidth="1"/>
    <col min="33" max="33" width="5.6640625" style="35" bestFit="1" customWidth="1"/>
    <col min="34" max="34" width="5.5" style="35" customWidth="1"/>
    <col min="35" max="35" width="6.83203125" style="35" customWidth="1"/>
    <col min="36" max="36" width="5.5" style="35" customWidth="1"/>
    <col min="37" max="37" width="6.83203125" style="35" customWidth="1"/>
    <col min="38" max="38" width="5.5" style="35" customWidth="1"/>
    <col min="39" max="39" width="8" style="35" bestFit="1" customWidth="1"/>
    <col min="40" max="40" width="5.5" style="35" bestFit="1" customWidth="1"/>
    <col min="41" max="41" width="6.83203125" style="35" customWidth="1"/>
    <col min="42" max="42" width="5.5" style="35" bestFit="1" customWidth="1"/>
    <col min="43" max="43" width="6.83203125" style="35" customWidth="1"/>
    <col min="44" max="44" width="5.5" style="35" customWidth="1"/>
    <col min="45" max="45" width="8" style="35" bestFit="1" customWidth="1"/>
    <col min="46" max="46" width="5.5" style="35" bestFit="1" customWidth="1"/>
    <col min="47" max="47" width="6.83203125" style="35" customWidth="1"/>
    <col min="48" max="48" width="5.5" style="35" bestFit="1" customWidth="1"/>
    <col min="49" max="49" width="6.83203125" style="35" customWidth="1"/>
    <col min="50" max="50" width="5.5" style="35" customWidth="1"/>
    <col min="51" max="51" width="8" style="35" bestFit="1" customWidth="1"/>
    <col min="52" max="52" width="6.83203125" style="35" bestFit="1" customWidth="1"/>
    <col min="53" max="53" width="11" style="35" bestFit="1" customWidth="1"/>
    <col min="54" max="54" width="6.83203125" style="35" bestFit="1" customWidth="1"/>
    <col min="55" max="55" width="8.1640625" style="35" bestFit="1" customWidth="1"/>
    <col min="56" max="56" width="6.83203125" style="35" bestFit="1" customWidth="1"/>
    <col min="57" max="57" width="9" style="35" customWidth="1"/>
    <col min="58" max="58" width="36.5" style="35" customWidth="1"/>
    <col min="59" max="59" width="39" style="35" customWidth="1"/>
    <col min="60" max="16384" width="10.6640625" style="35"/>
  </cols>
  <sheetData>
    <row r="1" spans="1:59" ht="21.95" customHeight="1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</row>
    <row r="2" spans="1:59" ht="21.95" customHeight="1">
      <c r="A2" s="690" t="s">
        <v>518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</row>
    <row r="3" spans="1:59" ht="23.25">
      <c r="A3" s="763" t="s">
        <v>534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</row>
    <row r="4" spans="1:59" s="36" customFormat="1" ht="23.25">
      <c r="A4" s="763" t="s">
        <v>527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</row>
    <row r="5" spans="1:59" ht="21.95" customHeight="1" thickBot="1">
      <c r="A5" s="690" t="s">
        <v>528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36"/>
      <c r="BG5" s="36"/>
    </row>
    <row r="6" spans="1:59" ht="15.95" customHeight="1" thickTop="1" thickBot="1">
      <c r="A6" s="781" t="s">
        <v>1</v>
      </c>
      <c r="B6" s="784" t="s">
        <v>2</v>
      </c>
      <c r="C6" s="787" t="s">
        <v>3</v>
      </c>
      <c r="D6" s="790" t="s">
        <v>4</v>
      </c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1"/>
      <c r="Z6" s="871"/>
      <c r="AA6" s="871"/>
      <c r="AB6" s="790" t="s">
        <v>4</v>
      </c>
      <c r="AC6" s="871"/>
      <c r="AD6" s="871"/>
      <c r="AE6" s="871"/>
      <c r="AF6" s="871"/>
      <c r="AG6" s="871"/>
      <c r="AH6" s="871"/>
      <c r="AI6" s="871"/>
      <c r="AJ6" s="871"/>
      <c r="AK6" s="871"/>
      <c r="AL6" s="871"/>
      <c r="AM6" s="871"/>
      <c r="AN6" s="871"/>
      <c r="AO6" s="871"/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764" t="s">
        <v>5</v>
      </c>
      <c r="BA6" s="863"/>
      <c r="BB6" s="863"/>
      <c r="BC6" s="863"/>
      <c r="BD6" s="863"/>
      <c r="BE6" s="864"/>
      <c r="BF6" s="830" t="s">
        <v>47</v>
      </c>
      <c r="BG6" s="873" t="s">
        <v>48</v>
      </c>
    </row>
    <row r="7" spans="1:59" ht="15.95" customHeight="1">
      <c r="A7" s="782"/>
      <c r="B7" s="785"/>
      <c r="C7" s="788"/>
      <c r="D7" s="770" t="s">
        <v>6</v>
      </c>
      <c r="E7" s="771"/>
      <c r="F7" s="771"/>
      <c r="G7" s="771"/>
      <c r="H7" s="771"/>
      <c r="I7" s="772"/>
      <c r="J7" s="773" t="s">
        <v>7</v>
      </c>
      <c r="K7" s="771"/>
      <c r="L7" s="771"/>
      <c r="M7" s="771"/>
      <c r="N7" s="771"/>
      <c r="O7" s="774"/>
      <c r="P7" s="770" t="s">
        <v>8</v>
      </c>
      <c r="Q7" s="771"/>
      <c r="R7" s="771"/>
      <c r="S7" s="771"/>
      <c r="T7" s="771"/>
      <c r="U7" s="772"/>
      <c r="V7" s="770" t="s">
        <v>9</v>
      </c>
      <c r="W7" s="771"/>
      <c r="X7" s="771"/>
      <c r="Y7" s="771"/>
      <c r="Z7" s="771"/>
      <c r="AA7" s="772"/>
      <c r="AB7" s="773" t="s">
        <v>10</v>
      </c>
      <c r="AC7" s="771"/>
      <c r="AD7" s="771"/>
      <c r="AE7" s="771"/>
      <c r="AF7" s="771"/>
      <c r="AG7" s="772"/>
      <c r="AH7" s="773" t="s">
        <v>11</v>
      </c>
      <c r="AI7" s="771"/>
      <c r="AJ7" s="771"/>
      <c r="AK7" s="771"/>
      <c r="AL7" s="771"/>
      <c r="AM7" s="774"/>
      <c r="AN7" s="770" t="s">
        <v>34</v>
      </c>
      <c r="AO7" s="771"/>
      <c r="AP7" s="771"/>
      <c r="AQ7" s="771"/>
      <c r="AR7" s="771"/>
      <c r="AS7" s="772"/>
      <c r="AT7" s="773" t="s">
        <v>35</v>
      </c>
      <c r="AU7" s="771"/>
      <c r="AV7" s="771"/>
      <c r="AW7" s="771"/>
      <c r="AX7" s="771"/>
      <c r="AY7" s="772"/>
      <c r="AZ7" s="865"/>
      <c r="BA7" s="866"/>
      <c r="BB7" s="866"/>
      <c r="BC7" s="866"/>
      <c r="BD7" s="866"/>
      <c r="BE7" s="867"/>
      <c r="BF7" s="779"/>
      <c r="BG7" s="776"/>
    </row>
    <row r="8" spans="1:59" ht="15.95" customHeight="1">
      <c r="A8" s="782"/>
      <c r="B8" s="785"/>
      <c r="C8" s="788"/>
      <c r="D8" s="829" t="s">
        <v>12</v>
      </c>
      <c r="E8" s="856"/>
      <c r="F8" s="821" t="s">
        <v>13</v>
      </c>
      <c r="G8" s="856"/>
      <c r="H8" s="823" t="s">
        <v>14</v>
      </c>
      <c r="I8" s="825" t="s">
        <v>36</v>
      </c>
      <c r="J8" s="826" t="s">
        <v>12</v>
      </c>
      <c r="K8" s="856"/>
      <c r="L8" s="821" t="s">
        <v>13</v>
      </c>
      <c r="M8" s="856"/>
      <c r="N8" s="823" t="s">
        <v>14</v>
      </c>
      <c r="O8" s="828" t="s">
        <v>36</v>
      </c>
      <c r="P8" s="829" t="s">
        <v>12</v>
      </c>
      <c r="Q8" s="856"/>
      <c r="R8" s="821" t="s">
        <v>13</v>
      </c>
      <c r="S8" s="856"/>
      <c r="T8" s="823" t="s">
        <v>14</v>
      </c>
      <c r="U8" s="825" t="s">
        <v>36</v>
      </c>
      <c r="V8" s="829" t="s">
        <v>12</v>
      </c>
      <c r="W8" s="856"/>
      <c r="X8" s="821" t="s">
        <v>13</v>
      </c>
      <c r="Y8" s="856"/>
      <c r="Z8" s="823" t="s">
        <v>14</v>
      </c>
      <c r="AA8" s="825" t="s">
        <v>36</v>
      </c>
      <c r="AB8" s="826" t="s">
        <v>12</v>
      </c>
      <c r="AC8" s="856"/>
      <c r="AD8" s="821" t="s">
        <v>13</v>
      </c>
      <c r="AE8" s="856"/>
      <c r="AF8" s="823" t="s">
        <v>14</v>
      </c>
      <c r="AG8" s="825" t="s">
        <v>36</v>
      </c>
      <c r="AH8" s="826" t="s">
        <v>12</v>
      </c>
      <c r="AI8" s="856"/>
      <c r="AJ8" s="821" t="s">
        <v>13</v>
      </c>
      <c r="AK8" s="856"/>
      <c r="AL8" s="823" t="s">
        <v>14</v>
      </c>
      <c r="AM8" s="828" t="s">
        <v>36</v>
      </c>
      <c r="AN8" s="829" t="s">
        <v>12</v>
      </c>
      <c r="AO8" s="856"/>
      <c r="AP8" s="821" t="s">
        <v>13</v>
      </c>
      <c r="AQ8" s="856"/>
      <c r="AR8" s="823" t="s">
        <v>14</v>
      </c>
      <c r="AS8" s="825" t="s">
        <v>36</v>
      </c>
      <c r="AT8" s="826" t="s">
        <v>12</v>
      </c>
      <c r="AU8" s="856"/>
      <c r="AV8" s="821" t="s">
        <v>13</v>
      </c>
      <c r="AW8" s="856"/>
      <c r="AX8" s="823" t="s">
        <v>14</v>
      </c>
      <c r="AY8" s="827" t="s">
        <v>36</v>
      </c>
      <c r="AZ8" s="826" t="s">
        <v>12</v>
      </c>
      <c r="BA8" s="856"/>
      <c r="BB8" s="821" t="s">
        <v>13</v>
      </c>
      <c r="BC8" s="856"/>
      <c r="BD8" s="823" t="s">
        <v>14</v>
      </c>
      <c r="BE8" s="824" t="s">
        <v>43</v>
      </c>
      <c r="BF8" s="872"/>
      <c r="BG8" s="777"/>
    </row>
    <row r="9" spans="1:59" s="46" customFormat="1" ht="80.099999999999994" customHeight="1" thickBot="1">
      <c r="A9" s="783"/>
      <c r="B9" s="786"/>
      <c r="C9" s="870"/>
      <c r="D9" s="38" t="s">
        <v>37</v>
      </c>
      <c r="E9" s="431" t="s">
        <v>38</v>
      </c>
      <c r="F9" s="432" t="s">
        <v>37</v>
      </c>
      <c r="G9" s="431" t="s">
        <v>38</v>
      </c>
      <c r="H9" s="857"/>
      <c r="I9" s="859"/>
      <c r="J9" s="433" t="s">
        <v>37</v>
      </c>
      <c r="K9" s="431" t="s">
        <v>38</v>
      </c>
      <c r="L9" s="432" t="s">
        <v>37</v>
      </c>
      <c r="M9" s="431" t="s">
        <v>38</v>
      </c>
      <c r="N9" s="857"/>
      <c r="O9" s="862"/>
      <c r="P9" s="38" t="s">
        <v>37</v>
      </c>
      <c r="Q9" s="431" t="s">
        <v>38</v>
      </c>
      <c r="R9" s="432" t="s">
        <v>37</v>
      </c>
      <c r="S9" s="431" t="s">
        <v>38</v>
      </c>
      <c r="T9" s="857"/>
      <c r="U9" s="859"/>
      <c r="V9" s="38" t="s">
        <v>37</v>
      </c>
      <c r="W9" s="431" t="s">
        <v>38</v>
      </c>
      <c r="X9" s="432" t="s">
        <v>37</v>
      </c>
      <c r="Y9" s="431" t="s">
        <v>38</v>
      </c>
      <c r="Z9" s="857"/>
      <c r="AA9" s="859"/>
      <c r="AB9" s="433" t="s">
        <v>37</v>
      </c>
      <c r="AC9" s="431" t="s">
        <v>38</v>
      </c>
      <c r="AD9" s="432" t="s">
        <v>37</v>
      </c>
      <c r="AE9" s="431" t="s">
        <v>38</v>
      </c>
      <c r="AF9" s="857"/>
      <c r="AG9" s="859"/>
      <c r="AH9" s="433" t="s">
        <v>37</v>
      </c>
      <c r="AI9" s="431" t="s">
        <v>38</v>
      </c>
      <c r="AJ9" s="432" t="s">
        <v>37</v>
      </c>
      <c r="AK9" s="431" t="s">
        <v>38</v>
      </c>
      <c r="AL9" s="857"/>
      <c r="AM9" s="862"/>
      <c r="AN9" s="38" t="s">
        <v>37</v>
      </c>
      <c r="AO9" s="431" t="s">
        <v>38</v>
      </c>
      <c r="AP9" s="432" t="s">
        <v>37</v>
      </c>
      <c r="AQ9" s="431" t="s">
        <v>38</v>
      </c>
      <c r="AR9" s="857"/>
      <c r="AS9" s="859"/>
      <c r="AT9" s="433" t="s">
        <v>37</v>
      </c>
      <c r="AU9" s="431" t="s">
        <v>38</v>
      </c>
      <c r="AV9" s="432" t="s">
        <v>37</v>
      </c>
      <c r="AW9" s="431" t="s">
        <v>38</v>
      </c>
      <c r="AX9" s="857"/>
      <c r="AY9" s="861"/>
      <c r="AZ9" s="433" t="s">
        <v>37</v>
      </c>
      <c r="BA9" s="431" t="s">
        <v>39</v>
      </c>
      <c r="BB9" s="432" t="s">
        <v>37</v>
      </c>
      <c r="BC9" s="431" t="s">
        <v>39</v>
      </c>
      <c r="BD9" s="857"/>
      <c r="BE9" s="753"/>
      <c r="BF9" s="429"/>
      <c r="BG9" s="239"/>
    </row>
    <row r="10" spans="1:59" s="46" customFormat="1" ht="15.75" customHeight="1" thickBot="1">
      <c r="A10" s="42"/>
      <c r="B10" s="43"/>
      <c r="C10" s="44" t="s">
        <v>54</v>
      </c>
      <c r="D10" s="45">
        <v>14</v>
      </c>
      <c r="E10" s="111">
        <v>196</v>
      </c>
      <c r="F10" s="111">
        <v>17</v>
      </c>
      <c r="G10" s="111">
        <v>246</v>
      </c>
      <c r="H10" s="111">
        <v>28</v>
      </c>
      <c r="I10" s="199" t="s">
        <v>17</v>
      </c>
      <c r="J10" s="45">
        <v>17</v>
      </c>
      <c r="K10" s="111">
        <v>238</v>
      </c>
      <c r="L10" s="111">
        <v>19</v>
      </c>
      <c r="M10" s="111">
        <v>276</v>
      </c>
      <c r="N10" s="111">
        <v>29</v>
      </c>
      <c r="O10" s="199" t="s">
        <v>17</v>
      </c>
      <c r="P10" s="45">
        <v>13</v>
      </c>
      <c r="Q10" s="111">
        <v>182</v>
      </c>
      <c r="R10" s="111">
        <v>21</v>
      </c>
      <c r="S10" s="111">
        <v>302</v>
      </c>
      <c r="T10" s="111">
        <v>33</v>
      </c>
      <c r="U10" s="199" t="s">
        <v>17</v>
      </c>
      <c r="V10" s="45">
        <f>SUM(ÁLK_ALAPOZÓ!V68)</f>
        <v>18</v>
      </c>
      <c r="W10" s="45">
        <f>SUM(ÁLK_ALAPOZÓ!W68)</f>
        <v>252</v>
      </c>
      <c r="X10" s="45">
        <f>SUM(ÁLK_ALAPOZÓ!X68)</f>
        <v>8</v>
      </c>
      <c r="Y10" s="45">
        <f>SUM(ÁLK_ALAPOZÓ!Y68)</f>
        <v>112</v>
      </c>
      <c r="Z10" s="45">
        <f>SUM(ÁLK_ALAPOZÓ!Z68)</f>
        <v>20</v>
      </c>
      <c r="AA10" s="111" t="s">
        <v>17</v>
      </c>
      <c r="AB10" s="45">
        <f>SUM(ÁLK_ALAPOZÓ!AB68)</f>
        <v>3</v>
      </c>
      <c r="AC10" s="45">
        <f>SUM(ÁLK_ALAPOZÓ!AC68)</f>
        <v>42</v>
      </c>
      <c r="AD10" s="45">
        <f>SUM(ÁLK_ALAPOZÓ!AD68)</f>
        <v>5</v>
      </c>
      <c r="AE10" s="45">
        <f>SUM(ÁLK_ALAPOZÓ!AE68)</f>
        <v>70</v>
      </c>
      <c r="AF10" s="111">
        <f>SUM(ÁLK_ALAPOZÓ!AF68)</f>
        <v>5</v>
      </c>
      <c r="AG10" s="111" t="s">
        <v>17</v>
      </c>
      <c r="AH10" s="45">
        <f>SUM(ÁLK_ALAPOZÓ!AH68)</f>
        <v>1</v>
      </c>
      <c r="AI10" s="111">
        <f>SUM(ÁLK_ALAPOZÓ!AI68)</f>
        <v>14</v>
      </c>
      <c r="AJ10" s="111">
        <f>SUM(ÁLK_ALAPOZÓ!AJ68)</f>
        <v>4</v>
      </c>
      <c r="AK10" s="111">
        <f>SUM(ÁLK_ALAPOZÓ!AK68)</f>
        <v>56</v>
      </c>
      <c r="AL10" s="111">
        <f>SUM(ÁLK_ALAPOZÓ!AL68)</f>
        <v>2</v>
      </c>
      <c r="AM10" s="111" t="s">
        <v>17</v>
      </c>
      <c r="AN10" s="45">
        <f>SUM(ÁLK_ALAPOZÓ!AN68)</f>
        <v>0</v>
      </c>
      <c r="AO10" s="111">
        <f>SUM(ÁLK_ALAPOZÓ!AO68)</f>
        <v>0</v>
      </c>
      <c r="AP10" s="111">
        <f>SUM(ÁLK_ALAPOZÓ!AP68)</f>
        <v>3</v>
      </c>
      <c r="AQ10" s="111">
        <f>SUM(ÁLK_ALAPOZÓ!AQ68)</f>
        <v>42</v>
      </c>
      <c r="AR10" s="111">
        <f>SUM(ÁLK_ALAPOZÓ!AR68)</f>
        <v>0</v>
      </c>
      <c r="AS10" s="111" t="s">
        <v>17</v>
      </c>
      <c r="AT10" s="45">
        <f>SUM(ÁLK_ALAPOZÓ!AT68)</f>
        <v>2</v>
      </c>
      <c r="AU10" s="45">
        <f>SUM(ÁLK_ALAPOZÓ!AU68)</f>
        <v>28</v>
      </c>
      <c r="AV10" s="45">
        <f>SUM(ÁLK_ALAPOZÓ!AV68)</f>
        <v>2</v>
      </c>
      <c r="AW10" s="45">
        <f>SUM(ÁLK_ALAPOZÓ!AW68)</f>
        <v>28</v>
      </c>
      <c r="AX10" s="111">
        <f>SUM(ÁLK_ALAPOZÓ!AX68)</f>
        <v>10</v>
      </c>
      <c r="AY10" s="112" t="s">
        <v>17</v>
      </c>
      <c r="AZ10" s="56">
        <f>SUM(ÁLK_ALAPOZÓ!AZ68)</f>
        <v>70</v>
      </c>
      <c r="BA10" s="111">
        <f>SUM(ÁLK_ALAPOZÓ!BA68)</f>
        <v>980</v>
      </c>
      <c r="BB10" s="111">
        <f>SUM(ÁLK_ALAPOZÓ!BB68)</f>
        <v>77</v>
      </c>
      <c r="BC10" s="111">
        <f>SUM(ÁLK_ALAPOZÓ!BC68)</f>
        <v>1096</v>
      </c>
      <c r="BD10" s="111">
        <f>SUM(ÁLK_ALAPOZÓ!BD68)</f>
        <v>127</v>
      </c>
      <c r="BE10" s="113">
        <f>SUM(ÁLK_ALAPOZÓ!BE68)</f>
        <v>147</v>
      </c>
      <c r="BF10" s="488"/>
      <c r="BG10" s="241"/>
    </row>
    <row r="11" spans="1:59" ht="15.75" customHeight="1">
      <c r="A11" s="47" t="s">
        <v>7</v>
      </c>
      <c r="B11" s="48"/>
      <c r="C11" s="49" t="s">
        <v>50</v>
      </c>
      <c r="D11" s="50"/>
      <c r="E11" s="51"/>
      <c r="F11" s="52"/>
      <c r="G11" s="51"/>
      <c r="H11" s="52"/>
      <c r="I11" s="53"/>
      <c r="J11" s="52"/>
      <c r="K11" s="51"/>
      <c r="L11" s="52"/>
      <c r="M11" s="51"/>
      <c r="N11" s="52"/>
      <c r="O11" s="53"/>
      <c r="P11" s="52"/>
      <c r="Q11" s="51"/>
      <c r="R11" s="52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1"/>
      <c r="AJ11" s="52"/>
      <c r="AK11" s="51"/>
      <c r="AL11" s="52"/>
      <c r="AM11" s="53"/>
      <c r="AN11" s="52"/>
      <c r="AO11" s="51"/>
      <c r="AP11" s="52"/>
      <c r="AQ11" s="51"/>
      <c r="AR11" s="52"/>
      <c r="AS11" s="53"/>
      <c r="AT11" s="52"/>
      <c r="AU11" s="51"/>
      <c r="AV11" s="52"/>
      <c r="AW11" s="51"/>
      <c r="AX11" s="52"/>
      <c r="AY11" s="54"/>
      <c r="AZ11" s="55"/>
      <c r="BA11" s="55"/>
      <c r="BB11" s="55"/>
      <c r="BC11" s="55"/>
      <c r="BD11" s="55"/>
      <c r="BE11" s="369"/>
    </row>
    <row r="12" spans="1:59" ht="15.75" customHeight="1">
      <c r="A12" s="473" t="s">
        <v>443</v>
      </c>
      <c r="B12" s="475" t="s">
        <v>15</v>
      </c>
      <c r="C12" s="901" t="s">
        <v>171</v>
      </c>
      <c r="D12" s="243"/>
      <c r="E12" s="244" t="str">
        <f t="shared" ref="E12:E37" si="0">IF(D12*14=0,"",D12*14)</f>
        <v/>
      </c>
      <c r="F12" s="243"/>
      <c r="G12" s="244" t="str">
        <f t="shared" ref="G12:G37" si="1">IF(F12*14=0,"",F12*14)</f>
        <v/>
      </c>
      <c r="H12" s="243"/>
      <c r="I12" s="245"/>
      <c r="J12" s="388"/>
      <c r="K12" s="244" t="str">
        <f t="shared" ref="K12:K37" si="2">IF(J12*14=0,"",J12*14)</f>
        <v/>
      </c>
      <c r="L12" s="247"/>
      <c r="M12" s="244" t="str">
        <f t="shared" ref="M12:M37" si="3">IF(L12*14=0,"",L12*14)</f>
        <v/>
      </c>
      <c r="N12" s="247"/>
      <c r="O12" s="248"/>
      <c r="P12" s="247"/>
      <c r="Q12" s="244" t="str">
        <f t="shared" ref="Q12:Q37" si="4">IF(P12*14=0,"",P12*14)</f>
        <v/>
      </c>
      <c r="R12" s="247"/>
      <c r="S12" s="244" t="str">
        <f t="shared" ref="S12:S37" si="5">IF(R12*14=0,"",R12*14)</f>
        <v/>
      </c>
      <c r="T12" s="247"/>
      <c r="U12" s="249"/>
      <c r="V12" s="388">
        <v>3</v>
      </c>
      <c r="W12" s="244">
        <f t="shared" ref="W12:W37" si="6">IF(V12*14=0,"",V12*14)</f>
        <v>42</v>
      </c>
      <c r="X12" s="247">
        <v>2</v>
      </c>
      <c r="Y12" s="244">
        <f t="shared" ref="Y12:Y37" si="7">IF(X12*14=0,"",X12*14)</f>
        <v>28</v>
      </c>
      <c r="Z12" s="247">
        <v>5</v>
      </c>
      <c r="AA12" s="248" t="s">
        <v>15</v>
      </c>
      <c r="AB12" s="247"/>
      <c r="AC12" s="244" t="str">
        <f t="shared" ref="AC12:AC37" si="8">IF(AB12*14=0,"",AB12*14)</f>
        <v/>
      </c>
      <c r="AD12" s="247"/>
      <c r="AE12" s="244" t="str">
        <f t="shared" ref="AE12:AE37" si="9">IF(AD12*14=0,"",AD12*14)</f>
        <v/>
      </c>
      <c r="AF12" s="247"/>
      <c r="AG12" s="249"/>
      <c r="AH12" s="388"/>
      <c r="AI12" s="244" t="str">
        <f t="shared" ref="AI12:AI37" si="10">IF(AH12*14=0,"",AH12*14)</f>
        <v/>
      </c>
      <c r="AJ12" s="247"/>
      <c r="AK12" s="244" t="str">
        <f t="shared" ref="AK12:AK37" si="11">IF(AJ12*14=0,"",AJ12*14)</f>
        <v/>
      </c>
      <c r="AL12" s="247"/>
      <c r="AM12" s="248"/>
      <c r="AN12" s="388"/>
      <c r="AO12" s="244" t="str">
        <f t="shared" ref="AO12:AO37" si="12">IF(AN12*14=0,"",AN12*14)</f>
        <v/>
      </c>
      <c r="AP12" s="247"/>
      <c r="AQ12" s="244" t="str">
        <f t="shared" ref="AQ12:AQ37" si="13">IF(AP12*14=0,"",AP12*14)</f>
        <v/>
      </c>
      <c r="AR12" s="247"/>
      <c r="AS12" s="248"/>
      <c r="AT12" s="247"/>
      <c r="AU12" s="244" t="str">
        <f t="shared" ref="AU12:AU37" si="14">IF(AT12*14=0,"",AT12*14)</f>
        <v/>
      </c>
      <c r="AV12" s="247"/>
      <c r="AW12" s="244" t="str">
        <f t="shared" ref="AW12:AW37" si="15">IF(AV12*14=0,"",AV12*14)</f>
        <v/>
      </c>
      <c r="AX12" s="247"/>
      <c r="AY12" s="247"/>
      <c r="AZ12" s="434">
        <f t="shared" ref="AZ12:AZ37" si="16">IF(D12+J12+P12+V12+AB12+AH12+AN12+AT12=0,"",D12+J12+P12+V12+AB12+AH12+AN12+AT12)</f>
        <v>3</v>
      </c>
      <c r="BA12" s="244">
        <f t="shared" ref="BA12:BA37" si="17">IF((D12+J12+P12+V12+AB12+AH12+AN12+AT12)*14=0,"",(D12+J12+P12+V12+AB12+AH12+AN12+AT12)*14)</f>
        <v>42</v>
      </c>
      <c r="BB12" s="250">
        <f t="shared" ref="BB12:BB37" si="18">IF(F12+L12+R12+X12+AD12+AJ12+AP12+AV12=0,"",F12+L12+R12+X12+AD12+AJ12+AP12+AV12)</f>
        <v>2</v>
      </c>
      <c r="BC12" s="244">
        <f t="shared" ref="BC12:BC37" si="19">IF((L12+F12+R12+X12+AD12+AJ12+AP12+AV12)*14=0,"",(L12+F12+R12+X12+AD12+AJ12+AP12+AV12)*14)</f>
        <v>28</v>
      </c>
      <c r="BD12" s="250">
        <f t="shared" ref="BD12:BD37" si="20">IF(N12+H12+T12+Z12+AF12+AL12+AR12+AX12=0,"",N12+H12+T12+Z12+AF12+AL12+AR12+AX12)</f>
        <v>5</v>
      </c>
      <c r="BE12" s="371">
        <f t="shared" ref="BE12:BE37" si="21">IF(D12+F12+L12+J12+P12+R12+V12+X12+AB12+AD12+AH12+AJ12+AN12+AP12+AT12+AV12=0,"",D12+F12+L12+J12+P12+R12+V12+X12+AB12+AD12+AH12+AJ12+AN12+AP12+AT12+AV12)</f>
        <v>5</v>
      </c>
      <c r="BF12" s="430" t="s">
        <v>312</v>
      </c>
      <c r="BG12" s="252" t="s">
        <v>313</v>
      </c>
    </row>
    <row r="13" spans="1:59" ht="15.75" customHeight="1">
      <c r="A13" s="473" t="s">
        <v>248</v>
      </c>
      <c r="B13" s="475" t="s">
        <v>15</v>
      </c>
      <c r="C13" s="901" t="s">
        <v>565</v>
      </c>
      <c r="D13" s="243"/>
      <c r="E13" s="244" t="str">
        <f t="shared" si="0"/>
        <v/>
      </c>
      <c r="F13" s="243"/>
      <c r="G13" s="244" t="str">
        <f t="shared" si="1"/>
        <v/>
      </c>
      <c r="H13" s="243"/>
      <c r="I13" s="245"/>
      <c r="J13" s="388"/>
      <c r="K13" s="244" t="str">
        <f t="shared" si="2"/>
        <v/>
      </c>
      <c r="L13" s="247"/>
      <c r="M13" s="244" t="str">
        <f t="shared" si="3"/>
        <v/>
      </c>
      <c r="N13" s="247"/>
      <c r="O13" s="248"/>
      <c r="P13" s="247"/>
      <c r="Q13" s="244" t="str">
        <f t="shared" si="4"/>
        <v/>
      </c>
      <c r="R13" s="247"/>
      <c r="S13" s="244" t="str">
        <f t="shared" si="5"/>
        <v/>
      </c>
      <c r="T13" s="247"/>
      <c r="U13" s="249"/>
      <c r="V13" s="388">
        <v>2</v>
      </c>
      <c r="W13" s="244">
        <f t="shared" si="6"/>
        <v>28</v>
      </c>
      <c r="X13" s="247">
        <v>2</v>
      </c>
      <c r="Y13" s="244">
        <f t="shared" si="7"/>
        <v>28</v>
      </c>
      <c r="Z13" s="247">
        <v>4</v>
      </c>
      <c r="AA13" s="248" t="s">
        <v>164</v>
      </c>
      <c r="AB13" s="247"/>
      <c r="AC13" s="244" t="str">
        <f t="shared" si="8"/>
        <v/>
      </c>
      <c r="AD13" s="247"/>
      <c r="AE13" s="244" t="str">
        <f t="shared" si="9"/>
        <v/>
      </c>
      <c r="AF13" s="247"/>
      <c r="AG13" s="249"/>
      <c r="AH13" s="388"/>
      <c r="AI13" s="244" t="str">
        <f t="shared" si="10"/>
        <v/>
      </c>
      <c r="AJ13" s="247"/>
      <c r="AK13" s="244" t="str">
        <f t="shared" si="11"/>
        <v/>
      </c>
      <c r="AL13" s="247"/>
      <c r="AM13" s="248"/>
      <c r="AN13" s="388"/>
      <c r="AO13" s="244" t="str">
        <f t="shared" si="12"/>
        <v/>
      </c>
      <c r="AP13" s="247"/>
      <c r="AQ13" s="244" t="str">
        <f t="shared" si="13"/>
        <v/>
      </c>
      <c r="AR13" s="247"/>
      <c r="AS13" s="248"/>
      <c r="AT13" s="247"/>
      <c r="AU13" s="244" t="str">
        <f t="shared" si="14"/>
        <v/>
      </c>
      <c r="AV13" s="247"/>
      <c r="AW13" s="244" t="str">
        <f t="shared" si="15"/>
        <v/>
      </c>
      <c r="AX13" s="247"/>
      <c r="AY13" s="247"/>
      <c r="AZ13" s="434">
        <f t="shared" si="16"/>
        <v>2</v>
      </c>
      <c r="BA13" s="244">
        <f t="shared" si="17"/>
        <v>28</v>
      </c>
      <c r="BB13" s="250">
        <f t="shared" si="18"/>
        <v>2</v>
      </c>
      <c r="BC13" s="244">
        <f t="shared" si="19"/>
        <v>28</v>
      </c>
      <c r="BD13" s="250">
        <f t="shared" si="20"/>
        <v>4</v>
      </c>
      <c r="BE13" s="371">
        <f t="shared" si="21"/>
        <v>4</v>
      </c>
      <c r="BF13" s="430" t="s">
        <v>284</v>
      </c>
      <c r="BG13" s="252" t="s">
        <v>285</v>
      </c>
    </row>
    <row r="14" spans="1:59" ht="15.75" customHeight="1">
      <c r="A14" s="473" t="s">
        <v>249</v>
      </c>
      <c r="B14" s="475"/>
      <c r="C14" s="901" t="s">
        <v>566</v>
      </c>
      <c r="D14" s="243">
        <v>2</v>
      </c>
      <c r="E14" s="244">
        <f t="shared" si="0"/>
        <v>28</v>
      </c>
      <c r="F14" s="243"/>
      <c r="G14" s="244" t="str">
        <f t="shared" si="1"/>
        <v/>
      </c>
      <c r="H14" s="243"/>
      <c r="I14" s="245"/>
      <c r="J14" s="388"/>
      <c r="K14" s="244" t="str">
        <f t="shared" si="2"/>
        <v/>
      </c>
      <c r="L14" s="247"/>
      <c r="M14" s="244" t="str">
        <f t="shared" si="3"/>
        <v/>
      </c>
      <c r="N14" s="247"/>
      <c r="O14" s="248"/>
      <c r="P14" s="247"/>
      <c r="Q14" s="244" t="str">
        <f t="shared" si="4"/>
        <v/>
      </c>
      <c r="R14" s="247"/>
      <c r="S14" s="244" t="str">
        <f t="shared" si="5"/>
        <v/>
      </c>
      <c r="T14" s="247"/>
      <c r="U14" s="249"/>
      <c r="V14" s="388">
        <v>1</v>
      </c>
      <c r="W14" s="244">
        <f t="shared" si="6"/>
        <v>14</v>
      </c>
      <c r="X14" s="247">
        <v>2</v>
      </c>
      <c r="Y14" s="244">
        <f t="shared" si="7"/>
        <v>28</v>
      </c>
      <c r="Z14" s="247">
        <v>4</v>
      </c>
      <c r="AA14" s="248" t="s">
        <v>164</v>
      </c>
      <c r="AB14" s="247"/>
      <c r="AC14" s="244" t="str">
        <f t="shared" si="8"/>
        <v/>
      </c>
      <c r="AD14" s="247"/>
      <c r="AE14" s="244" t="str">
        <f t="shared" si="9"/>
        <v/>
      </c>
      <c r="AF14" s="247"/>
      <c r="AG14" s="249"/>
      <c r="AH14" s="388"/>
      <c r="AI14" s="244" t="str">
        <f t="shared" si="10"/>
        <v/>
      </c>
      <c r="AJ14" s="247"/>
      <c r="AK14" s="244" t="str">
        <f t="shared" si="11"/>
        <v/>
      </c>
      <c r="AL14" s="247"/>
      <c r="AM14" s="248"/>
      <c r="AN14" s="388"/>
      <c r="AO14" s="244" t="str">
        <f t="shared" si="12"/>
        <v/>
      </c>
      <c r="AP14" s="247"/>
      <c r="AQ14" s="244" t="str">
        <f t="shared" si="13"/>
        <v/>
      </c>
      <c r="AR14" s="247"/>
      <c r="AS14" s="248"/>
      <c r="AT14" s="247"/>
      <c r="AU14" s="244" t="str">
        <f t="shared" si="14"/>
        <v/>
      </c>
      <c r="AV14" s="247"/>
      <c r="AW14" s="244" t="str">
        <f t="shared" si="15"/>
        <v/>
      </c>
      <c r="AX14" s="247"/>
      <c r="AY14" s="247"/>
      <c r="AZ14" s="434">
        <f t="shared" si="16"/>
        <v>3</v>
      </c>
      <c r="BA14" s="244">
        <f t="shared" si="17"/>
        <v>42</v>
      </c>
      <c r="BB14" s="250">
        <f t="shared" si="18"/>
        <v>2</v>
      </c>
      <c r="BC14" s="244">
        <f t="shared" si="19"/>
        <v>28</v>
      </c>
      <c r="BD14" s="250">
        <f t="shared" si="20"/>
        <v>4</v>
      </c>
      <c r="BE14" s="371">
        <f t="shared" si="21"/>
        <v>5</v>
      </c>
      <c r="BF14" s="430" t="s">
        <v>284</v>
      </c>
      <c r="BG14" s="252" t="s">
        <v>285</v>
      </c>
    </row>
    <row r="15" spans="1:59" ht="15.75" customHeight="1">
      <c r="A15" s="473" t="s">
        <v>444</v>
      </c>
      <c r="B15" s="475" t="s">
        <v>15</v>
      </c>
      <c r="C15" s="384" t="s">
        <v>168</v>
      </c>
      <c r="D15" s="243"/>
      <c r="E15" s="244" t="str">
        <f t="shared" si="0"/>
        <v/>
      </c>
      <c r="F15" s="243"/>
      <c r="G15" s="244" t="str">
        <f t="shared" si="1"/>
        <v/>
      </c>
      <c r="H15" s="243"/>
      <c r="I15" s="245"/>
      <c r="J15" s="388"/>
      <c r="K15" s="244" t="str">
        <f t="shared" si="2"/>
        <v/>
      </c>
      <c r="L15" s="247"/>
      <c r="M15" s="244" t="str">
        <f t="shared" si="3"/>
        <v/>
      </c>
      <c r="N15" s="247"/>
      <c r="O15" s="248"/>
      <c r="P15" s="247"/>
      <c r="Q15" s="244" t="str">
        <f t="shared" si="4"/>
        <v/>
      </c>
      <c r="R15" s="247"/>
      <c r="S15" s="244" t="str">
        <f t="shared" si="5"/>
        <v/>
      </c>
      <c r="T15" s="247"/>
      <c r="U15" s="249"/>
      <c r="V15" s="388">
        <v>3</v>
      </c>
      <c r="W15" s="244">
        <f t="shared" si="6"/>
        <v>42</v>
      </c>
      <c r="X15" s="247">
        <v>2</v>
      </c>
      <c r="Y15" s="244">
        <f t="shared" si="7"/>
        <v>28</v>
      </c>
      <c r="Z15" s="247">
        <v>5</v>
      </c>
      <c r="AA15" s="248" t="s">
        <v>15</v>
      </c>
      <c r="AB15" s="247"/>
      <c r="AC15" s="244" t="str">
        <f t="shared" si="8"/>
        <v/>
      </c>
      <c r="AD15" s="247"/>
      <c r="AE15" s="244" t="str">
        <f t="shared" si="9"/>
        <v/>
      </c>
      <c r="AF15" s="247"/>
      <c r="AG15" s="249"/>
      <c r="AH15" s="388"/>
      <c r="AI15" s="244" t="str">
        <f t="shared" si="10"/>
        <v/>
      </c>
      <c r="AJ15" s="247"/>
      <c r="AK15" s="244" t="str">
        <f t="shared" si="11"/>
        <v/>
      </c>
      <c r="AL15" s="247"/>
      <c r="AM15" s="248"/>
      <c r="AN15" s="388"/>
      <c r="AO15" s="244" t="str">
        <f t="shared" si="12"/>
        <v/>
      </c>
      <c r="AP15" s="247"/>
      <c r="AQ15" s="244" t="str">
        <f t="shared" si="13"/>
        <v/>
      </c>
      <c r="AR15" s="247"/>
      <c r="AS15" s="248"/>
      <c r="AT15" s="247"/>
      <c r="AU15" s="244" t="str">
        <f t="shared" si="14"/>
        <v/>
      </c>
      <c r="AV15" s="247"/>
      <c r="AW15" s="244" t="str">
        <f t="shared" si="15"/>
        <v/>
      </c>
      <c r="AX15" s="247"/>
      <c r="AY15" s="247"/>
      <c r="AZ15" s="434">
        <f t="shared" si="16"/>
        <v>3</v>
      </c>
      <c r="BA15" s="244">
        <f t="shared" si="17"/>
        <v>42</v>
      </c>
      <c r="BB15" s="250">
        <f t="shared" si="18"/>
        <v>2</v>
      </c>
      <c r="BC15" s="244">
        <f t="shared" si="19"/>
        <v>28</v>
      </c>
      <c r="BD15" s="250">
        <f t="shared" si="20"/>
        <v>5</v>
      </c>
      <c r="BE15" s="371">
        <f t="shared" si="21"/>
        <v>5</v>
      </c>
      <c r="BF15" s="194" t="s">
        <v>312</v>
      </c>
      <c r="BG15" s="252" t="s">
        <v>313</v>
      </c>
    </row>
    <row r="16" spans="1:59" ht="15.75" customHeight="1">
      <c r="A16" s="473" t="s">
        <v>445</v>
      </c>
      <c r="B16" s="475" t="s">
        <v>15</v>
      </c>
      <c r="C16" s="384" t="s">
        <v>167</v>
      </c>
      <c r="D16" s="243"/>
      <c r="E16" s="244" t="str">
        <f t="shared" si="0"/>
        <v/>
      </c>
      <c r="F16" s="243"/>
      <c r="G16" s="244" t="str">
        <f t="shared" si="1"/>
        <v/>
      </c>
      <c r="H16" s="243"/>
      <c r="I16" s="245"/>
      <c r="J16" s="388"/>
      <c r="K16" s="244" t="str">
        <f t="shared" si="2"/>
        <v/>
      </c>
      <c r="L16" s="247"/>
      <c r="M16" s="244" t="str">
        <f t="shared" si="3"/>
        <v/>
      </c>
      <c r="N16" s="247"/>
      <c r="O16" s="248"/>
      <c r="P16" s="247"/>
      <c r="Q16" s="244" t="str">
        <f t="shared" si="4"/>
        <v/>
      </c>
      <c r="R16" s="247"/>
      <c r="S16" s="244" t="str">
        <f t="shared" si="5"/>
        <v/>
      </c>
      <c r="T16" s="247"/>
      <c r="U16" s="249"/>
      <c r="V16" s="388"/>
      <c r="W16" s="244" t="str">
        <f t="shared" si="6"/>
        <v/>
      </c>
      <c r="X16" s="247"/>
      <c r="Y16" s="244" t="str">
        <f t="shared" si="7"/>
        <v/>
      </c>
      <c r="Z16" s="247"/>
      <c r="AA16" s="248"/>
      <c r="AB16" s="247">
        <v>2</v>
      </c>
      <c r="AC16" s="244">
        <f t="shared" si="8"/>
        <v>28</v>
      </c>
      <c r="AD16" s="247">
        <v>2</v>
      </c>
      <c r="AE16" s="244">
        <f t="shared" si="9"/>
        <v>28</v>
      </c>
      <c r="AF16" s="247">
        <v>4</v>
      </c>
      <c r="AG16" s="249" t="s">
        <v>117</v>
      </c>
      <c r="AH16" s="388"/>
      <c r="AI16" s="244" t="str">
        <f t="shared" si="10"/>
        <v/>
      </c>
      <c r="AJ16" s="247"/>
      <c r="AK16" s="244" t="str">
        <f t="shared" si="11"/>
        <v/>
      </c>
      <c r="AL16" s="247"/>
      <c r="AM16" s="248"/>
      <c r="AN16" s="388"/>
      <c r="AO16" s="244" t="str">
        <f t="shared" si="12"/>
        <v/>
      </c>
      <c r="AP16" s="247"/>
      <c r="AQ16" s="244" t="str">
        <f t="shared" si="13"/>
        <v/>
      </c>
      <c r="AR16" s="247"/>
      <c r="AS16" s="248"/>
      <c r="AT16" s="247"/>
      <c r="AU16" s="244" t="str">
        <f t="shared" si="14"/>
        <v/>
      </c>
      <c r="AV16" s="247"/>
      <c r="AW16" s="244" t="str">
        <f t="shared" si="15"/>
        <v/>
      </c>
      <c r="AX16" s="247"/>
      <c r="AY16" s="247"/>
      <c r="AZ16" s="434">
        <f t="shared" si="16"/>
        <v>2</v>
      </c>
      <c r="BA16" s="244">
        <f t="shared" si="17"/>
        <v>28</v>
      </c>
      <c r="BB16" s="250">
        <f t="shared" si="18"/>
        <v>2</v>
      </c>
      <c r="BC16" s="244">
        <f t="shared" si="19"/>
        <v>28</v>
      </c>
      <c r="BD16" s="250">
        <f t="shared" si="20"/>
        <v>4</v>
      </c>
      <c r="BE16" s="371">
        <f t="shared" si="21"/>
        <v>4</v>
      </c>
      <c r="BF16" s="430" t="s">
        <v>325</v>
      </c>
      <c r="BG16" s="252" t="s">
        <v>326</v>
      </c>
    </row>
    <row r="17" spans="1:59" s="77" customFormat="1" ht="15.75" customHeight="1">
      <c r="A17" s="473" t="s">
        <v>446</v>
      </c>
      <c r="B17" s="475" t="s">
        <v>15</v>
      </c>
      <c r="C17" s="384" t="s">
        <v>166</v>
      </c>
      <c r="D17" s="243"/>
      <c r="E17" s="244" t="str">
        <f t="shared" si="0"/>
        <v/>
      </c>
      <c r="F17" s="243"/>
      <c r="G17" s="244" t="str">
        <f t="shared" si="1"/>
        <v/>
      </c>
      <c r="H17" s="243"/>
      <c r="I17" s="245"/>
      <c r="J17" s="388"/>
      <c r="K17" s="244" t="str">
        <f t="shared" si="2"/>
        <v/>
      </c>
      <c r="L17" s="247"/>
      <c r="M17" s="244" t="str">
        <f t="shared" si="3"/>
        <v/>
      </c>
      <c r="N17" s="247"/>
      <c r="O17" s="248"/>
      <c r="P17" s="247"/>
      <c r="Q17" s="244" t="str">
        <f t="shared" si="4"/>
        <v/>
      </c>
      <c r="R17" s="247"/>
      <c r="S17" s="244" t="str">
        <f t="shared" si="5"/>
        <v/>
      </c>
      <c r="T17" s="247"/>
      <c r="U17" s="249"/>
      <c r="V17" s="388"/>
      <c r="W17" s="244" t="str">
        <f t="shared" si="6"/>
        <v/>
      </c>
      <c r="X17" s="247"/>
      <c r="Y17" s="244" t="str">
        <f t="shared" si="7"/>
        <v/>
      </c>
      <c r="Z17" s="247"/>
      <c r="AA17" s="248"/>
      <c r="AB17" s="247">
        <v>4</v>
      </c>
      <c r="AC17" s="244">
        <f t="shared" si="8"/>
        <v>56</v>
      </c>
      <c r="AD17" s="247">
        <v>2</v>
      </c>
      <c r="AE17" s="244">
        <f t="shared" si="9"/>
        <v>28</v>
      </c>
      <c r="AF17" s="247">
        <v>6</v>
      </c>
      <c r="AG17" s="249" t="s">
        <v>15</v>
      </c>
      <c r="AH17" s="388"/>
      <c r="AI17" s="244" t="str">
        <f t="shared" si="10"/>
        <v/>
      </c>
      <c r="AJ17" s="247"/>
      <c r="AK17" s="244" t="str">
        <f t="shared" si="11"/>
        <v/>
      </c>
      <c r="AL17" s="247"/>
      <c r="AM17" s="248"/>
      <c r="AN17" s="388"/>
      <c r="AO17" s="244" t="str">
        <f t="shared" si="12"/>
        <v/>
      </c>
      <c r="AP17" s="247"/>
      <c r="AQ17" s="244" t="str">
        <f t="shared" si="13"/>
        <v/>
      </c>
      <c r="AR17" s="247"/>
      <c r="AS17" s="248"/>
      <c r="AT17" s="247"/>
      <c r="AU17" s="244" t="str">
        <f t="shared" si="14"/>
        <v/>
      </c>
      <c r="AV17" s="247"/>
      <c r="AW17" s="244" t="str">
        <f t="shared" si="15"/>
        <v/>
      </c>
      <c r="AX17" s="247"/>
      <c r="AY17" s="247"/>
      <c r="AZ17" s="434">
        <f t="shared" si="16"/>
        <v>4</v>
      </c>
      <c r="BA17" s="244">
        <f t="shared" si="17"/>
        <v>56</v>
      </c>
      <c r="BB17" s="250">
        <f t="shared" si="18"/>
        <v>2</v>
      </c>
      <c r="BC17" s="244">
        <f t="shared" si="19"/>
        <v>28</v>
      </c>
      <c r="BD17" s="250">
        <f t="shared" si="20"/>
        <v>6</v>
      </c>
      <c r="BE17" s="371">
        <f t="shared" si="21"/>
        <v>6</v>
      </c>
      <c r="BF17" s="430" t="s">
        <v>357</v>
      </c>
      <c r="BG17" s="252" t="s">
        <v>421</v>
      </c>
    </row>
    <row r="18" spans="1:59" ht="15.75" customHeight="1">
      <c r="A18" s="473" t="s">
        <v>447</v>
      </c>
      <c r="B18" s="476" t="s">
        <v>15</v>
      </c>
      <c r="C18" s="384" t="s">
        <v>165</v>
      </c>
      <c r="D18" s="243"/>
      <c r="E18" s="244" t="str">
        <f t="shared" si="0"/>
        <v/>
      </c>
      <c r="F18" s="243"/>
      <c r="G18" s="244" t="str">
        <f t="shared" si="1"/>
        <v/>
      </c>
      <c r="H18" s="243"/>
      <c r="I18" s="245"/>
      <c r="J18" s="388"/>
      <c r="K18" s="244" t="str">
        <f t="shared" si="2"/>
        <v/>
      </c>
      <c r="L18" s="247"/>
      <c r="M18" s="244" t="str">
        <f t="shared" si="3"/>
        <v/>
      </c>
      <c r="N18" s="247"/>
      <c r="O18" s="248"/>
      <c r="P18" s="247"/>
      <c r="Q18" s="244" t="str">
        <f t="shared" si="4"/>
        <v/>
      </c>
      <c r="R18" s="247"/>
      <c r="S18" s="244" t="str">
        <f t="shared" si="5"/>
        <v/>
      </c>
      <c r="T18" s="247"/>
      <c r="U18" s="249"/>
      <c r="V18" s="388"/>
      <c r="W18" s="244" t="str">
        <f t="shared" si="6"/>
        <v/>
      </c>
      <c r="X18" s="247"/>
      <c r="Y18" s="244" t="str">
        <f t="shared" si="7"/>
        <v/>
      </c>
      <c r="Z18" s="247"/>
      <c r="AA18" s="248"/>
      <c r="AB18" s="247">
        <v>2</v>
      </c>
      <c r="AC18" s="244">
        <f t="shared" si="8"/>
        <v>28</v>
      </c>
      <c r="AD18" s="247">
        <v>2</v>
      </c>
      <c r="AE18" s="244">
        <f t="shared" si="9"/>
        <v>28</v>
      </c>
      <c r="AF18" s="247">
        <v>4</v>
      </c>
      <c r="AG18" s="249" t="s">
        <v>164</v>
      </c>
      <c r="AH18" s="388"/>
      <c r="AI18" s="244" t="str">
        <f t="shared" si="10"/>
        <v/>
      </c>
      <c r="AJ18" s="247"/>
      <c r="AK18" s="244" t="str">
        <f t="shared" si="11"/>
        <v/>
      </c>
      <c r="AL18" s="247"/>
      <c r="AM18" s="248"/>
      <c r="AN18" s="388"/>
      <c r="AO18" s="244" t="str">
        <f t="shared" si="12"/>
        <v/>
      </c>
      <c r="AP18" s="247"/>
      <c r="AQ18" s="244" t="str">
        <f t="shared" si="13"/>
        <v/>
      </c>
      <c r="AR18" s="247"/>
      <c r="AS18" s="248"/>
      <c r="AT18" s="247"/>
      <c r="AU18" s="244" t="str">
        <f t="shared" si="14"/>
        <v/>
      </c>
      <c r="AV18" s="247"/>
      <c r="AW18" s="244" t="str">
        <f t="shared" si="15"/>
        <v/>
      </c>
      <c r="AX18" s="247"/>
      <c r="AY18" s="247"/>
      <c r="AZ18" s="434">
        <f t="shared" si="16"/>
        <v>2</v>
      </c>
      <c r="BA18" s="244">
        <f t="shared" si="17"/>
        <v>28</v>
      </c>
      <c r="BB18" s="250">
        <f t="shared" si="18"/>
        <v>2</v>
      </c>
      <c r="BC18" s="244">
        <f t="shared" si="19"/>
        <v>28</v>
      </c>
      <c r="BD18" s="250">
        <f t="shared" si="20"/>
        <v>4</v>
      </c>
      <c r="BE18" s="371">
        <f t="shared" si="21"/>
        <v>4</v>
      </c>
      <c r="BF18" s="430" t="s">
        <v>357</v>
      </c>
      <c r="BG18" s="252" t="s">
        <v>358</v>
      </c>
    </row>
    <row r="19" spans="1:59" ht="15.75" customHeight="1">
      <c r="A19" s="473"/>
      <c r="B19" s="477" t="s">
        <v>127</v>
      </c>
      <c r="C19" s="384" t="s">
        <v>163</v>
      </c>
      <c r="D19" s="243"/>
      <c r="E19" s="244" t="str">
        <f t="shared" si="0"/>
        <v/>
      </c>
      <c r="F19" s="243"/>
      <c r="G19" s="244" t="str">
        <f t="shared" si="1"/>
        <v/>
      </c>
      <c r="H19" s="243"/>
      <c r="I19" s="245"/>
      <c r="J19" s="388"/>
      <c r="K19" s="244" t="str">
        <f t="shared" si="2"/>
        <v/>
      </c>
      <c r="L19" s="247"/>
      <c r="M19" s="244" t="str">
        <f t="shared" si="3"/>
        <v/>
      </c>
      <c r="N19" s="247"/>
      <c r="O19" s="248"/>
      <c r="P19" s="247"/>
      <c r="Q19" s="244" t="str">
        <f t="shared" si="4"/>
        <v/>
      </c>
      <c r="R19" s="247"/>
      <c r="S19" s="244" t="str">
        <f t="shared" si="5"/>
        <v/>
      </c>
      <c r="T19" s="247"/>
      <c r="U19" s="249"/>
      <c r="V19" s="388"/>
      <c r="W19" s="244" t="str">
        <f t="shared" si="6"/>
        <v/>
      </c>
      <c r="X19" s="247"/>
      <c r="Y19" s="244" t="str">
        <f t="shared" si="7"/>
        <v/>
      </c>
      <c r="Z19" s="247"/>
      <c r="AA19" s="248"/>
      <c r="AB19" s="247">
        <v>1</v>
      </c>
      <c r="AC19" s="244">
        <f t="shared" si="8"/>
        <v>14</v>
      </c>
      <c r="AD19" s="247">
        <v>1</v>
      </c>
      <c r="AE19" s="244">
        <f t="shared" si="9"/>
        <v>14</v>
      </c>
      <c r="AF19" s="247">
        <v>3</v>
      </c>
      <c r="AG19" s="249" t="s">
        <v>117</v>
      </c>
      <c r="AH19" s="388"/>
      <c r="AI19" s="244" t="str">
        <f t="shared" si="10"/>
        <v/>
      </c>
      <c r="AJ19" s="247"/>
      <c r="AK19" s="244" t="str">
        <f t="shared" si="11"/>
        <v/>
      </c>
      <c r="AL19" s="247"/>
      <c r="AM19" s="248"/>
      <c r="AN19" s="388"/>
      <c r="AO19" s="244" t="str">
        <f t="shared" si="12"/>
        <v/>
      </c>
      <c r="AP19" s="247"/>
      <c r="AQ19" s="244" t="str">
        <f t="shared" si="13"/>
        <v/>
      </c>
      <c r="AR19" s="247"/>
      <c r="AS19" s="248"/>
      <c r="AT19" s="247"/>
      <c r="AU19" s="244" t="str">
        <f t="shared" si="14"/>
        <v/>
      </c>
      <c r="AV19" s="247"/>
      <c r="AW19" s="244" t="str">
        <f t="shared" si="15"/>
        <v/>
      </c>
      <c r="AX19" s="247"/>
      <c r="AY19" s="247"/>
      <c r="AZ19" s="434">
        <f t="shared" si="16"/>
        <v>1</v>
      </c>
      <c r="BA19" s="244">
        <f t="shared" si="17"/>
        <v>14</v>
      </c>
      <c r="BB19" s="250">
        <f t="shared" si="18"/>
        <v>1</v>
      </c>
      <c r="BC19" s="244">
        <f t="shared" si="19"/>
        <v>14</v>
      </c>
      <c r="BD19" s="250">
        <f t="shared" si="20"/>
        <v>3</v>
      </c>
      <c r="BE19" s="371">
        <f t="shared" si="21"/>
        <v>2</v>
      </c>
    </row>
    <row r="20" spans="1:59" ht="15.75" customHeight="1">
      <c r="A20" s="473" t="s">
        <v>448</v>
      </c>
      <c r="B20" s="476" t="s">
        <v>15</v>
      </c>
      <c r="C20" s="384" t="s">
        <v>162</v>
      </c>
      <c r="D20" s="243"/>
      <c r="E20" s="244" t="str">
        <f t="shared" si="0"/>
        <v/>
      </c>
      <c r="F20" s="243"/>
      <c r="G20" s="244" t="str">
        <f t="shared" si="1"/>
        <v/>
      </c>
      <c r="H20" s="243"/>
      <c r="I20" s="245"/>
      <c r="J20" s="388"/>
      <c r="K20" s="244" t="str">
        <f t="shared" si="2"/>
        <v/>
      </c>
      <c r="L20" s="247"/>
      <c r="M20" s="244" t="str">
        <f t="shared" si="3"/>
        <v/>
      </c>
      <c r="N20" s="247"/>
      <c r="O20" s="248"/>
      <c r="P20" s="247"/>
      <c r="Q20" s="244" t="str">
        <f t="shared" si="4"/>
        <v/>
      </c>
      <c r="R20" s="247"/>
      <c r="S20" s="244" t="str">
        <f t="shared" si="5"/>
        <v/>
      </c>
      <c r="T20" s="247"/>
      <c r="U20" s="249"/>
      <c r="V20" s="388"/>
      <c r="W20" s="244" t="str">
        <f t="shared" si="6"/>
        <v/>
      </c>
      <c r="X20" s="247"/>
      <c r="Y20" s="244" t="str">
        <f t="shared" si="7"/>
        <v/>
      </c>
      <c r="Z20" s="247"/>
      <c r="AA20" s="248"/>
      <c r="AB20" s="247"/>
      <c r="AC20" s="244" t="str">
        <f t="shared" si="8"/>
        <v/>
      </c>
      <c r="AD20" s="247"/>
      <c r="AE20" s="244" t="str">
        <f t="shared" si="9"/>
        <v/>
      </c>
      <c r="AF20" s="247"/>
      <c r="AG20" s="249"/>
      <c r="AH20" s="388">
        <v>1</v>
      </c>
      <c r="AI20" s="244">
        <f t="shared" si="10"/>
        <v>14</v>
      </c>
      <c r="AJ20" s="247">
        <v>1</v>
      </c>
      <c r="AK20" s="244">
        <f t="shared" si="11"/>
        <v>14</v>
      </c>
      <c r="AL20" s="247">
        <v>2</v>
      </c>
      <c r="AM20" s="248" t="s">
        <v>117</v>
      </c>
      <c r="AN20" s="388"/>
      <c r="AO20" s="244" t="str">
        <f t="shared" si="12"/>
        <v/>
      </c>
      <c r="AP20" s="247"/>
      <c r="AQ20" s="244" t="str">
        <f t="shared" si="13"/>
        <v/>
      </c>
      <c r="AR20" s="247"/>
      <c r="AS20" s="248"/>
      <c r="AT20" s="247"/>
      <c r="AU20" s="244" t="str">
        <f t="shared" si="14"/>
        <v/>
      </c>
      <c r="AV20" s="247"/>
      <c r="AW20" s="244" t="str">
        <f t="shared" si="15"/>
        <v/>
      </c>
      <c r="AX20" s="247"/>
      <c r="AY20" s="247"/>
      <c r="AZ20" s="434">
        <f t="shared" si="16"/>
        <v>1</v>
      </c>
      <c r="BA20" s="244">
        <f t="shared" si="17"/>
        <v>14</v>
      </c>
      <c r="BB20" s="250">
        <f t="shared" si="18"/>
        <v>1</v>
      </c>
      <c r="BC20" s="244">
        <f t="shared" si="19"/>
        <v>14</v>
      </c>
      <c r="BD20" s="250">
        <f t="shared" si="20"/>
        <v>2</v>
      </c>
      <c r="BE20" s="371">
        <f t="shared" si="21"/>
        <v>2</v>
      </c>
      <c r="BF20" s="430" t="s">
        <v>357</v>
      </c>
      <c r="BG20" s="252" t="s">
        <v>421</v>
      </c>
    </row>
    <row r="21" spans="1:59" ht="14.25" customHeight="1">
      <c r="A21" s="382" t="s">
        <v>471</v>
      </c>
      <c r="B21" s="477" t="s">
        <v>31</v>
      </c>
      <c r="C21" s="384" t="s">
        <v>178</v>
      </c>
      <c r="D21" s="243"/>
      <c r="E21" s="244" t="str">
        <f t="shared" si="0"/>
        <v/>
      </c>
      <c r="F21" s="243"/>
      <c r="G21" s="244" t="str">
        <f t="shared" si="1"/>
        <v/>
      </c>
      <c r="H21" s="243"/>
      <c r="I21" s="245"/>
      <c r="J21" s="388"/>
      <c r="K21" s="244" t="str">
        <f t="shared" si="2"/>
        <v/>
      </c>
      <c r="L21" s="247"/>
      <c r="M21" s="244" t="str">
        <f t="shared" si="3"/>
        <v/>
      </c>
      <c r="N21" s="247"/>
      <c r="O21" s="248"/>
      <c r="P21" s="247"/>
      <c r="Q21" s="244" t="str">
        <f t="shared" si="4"/>
        <v/>
      </c>
      <c r="R21" s="247"/>
      <c r="S21" s="244" t="str">
        <f t="shared" si="5"/>
        <v/>
      </c>
      <c r="T21" s="247"/>
      <c r="U21" s="249"/>
      <c r="V21" s="388"/>
      <c r="W21" s="244" t="str">
        <f t="shared" si="6"/>
        <v/>
      </c>
      <c r="X21" s="247"/>
      <c r="Y21" s="244" t="str">
        <f t="shared" si="7"/>
        <v/>
      </c>
      <c r="Z21" s="247"/>
      <c r="AA21" s="248"/>
      <c r="AB21" s="247"/>
      <c r="AC21" s="244" t="str">
        <f t="shared" si="8"/>
        <v/>
      </c>
      <c r="AD21" s="247"/>
      <c r="AE21" s="244" t="str">
        <f t="shared" si="9"/>
        <v/>
      </c>
      <c r="AF21" s="247"/>
      <c r="AG21" s="249"/>
      <c r="AH21" s="388">
        <v>4</v>
      </c>
      <c r="AI21" s="244">
        <f t="shared" si="10"/>
        <v>56</v>
      </c>
      <c r="AJ21" s="247"/>
      <c r="AK21" s="244" t="str">
        <f t="shared" si="11"/>
        <v/>
      </c>
      <c r="AL21" s="247">
        <v>4</v>
      </c>
      <c r="AM21" s="248" t="s">
        <v>15</v>
      </c>
      <c r="AN21" s="388"/>
      <c r="AO21" s="244" t="str">
        <f t="shared" si="12"/>
        <v/>
      </c>
      <c r="AP21" s="247"/>
      <c r="AQ21" s="244" t="str">
        <f t="shared" si="13"/>
        <v/>
      </c>
      <c r="AR21" s="247"/>
      <c r="AS21" s="248"/>
      <c r="AT21" s="247"/>
      <c r="AU21" s="244" t="str">
        <f t="shared" si="14"/>
        <v/>
      </c>
      <c r="AV21" s="247"/>
      <c r="AW21" s="244" t="str">
        <f t="shared" si="15"/>
        <v/>
      </c>
      <c r="AX21" s="247"/>
      <c r="AY21" s="247"/>
      <c r="AZ21" s="434">
        <f t="shared" si="16"/>
        <v>4</v>
      </c>
      <c r="BA21" s="244">
        <f t="shared" si="17"/>
        <v>56</v>
      </c>
      <c r="BB21" s="250" t="str">
        <f t="shared" si="18"/>
        <v/>
      </c>
      <c r="BC21" s="244" t="str">
        <f t="shared" si="19"/>
        <v/>
      </c>
      <c r="BD21" s="250">
        <f t="shared" si="20"/>
        <v>4</v>
      </c>
      <c r="BE21" s="371">
        <f t="shared" si="21"/>
        <v>4</v>
      </c>
      <c r="BF21" s="430" t="s">
        <v>325</v>
      </c>
      <c r="BG21" s="259" t="s">
        <v>327</v>
      </c>
    </row>
    <row r="22" spans="1:59" ht="16.5">
      <c r="A22" s="382" t="s">
        <v>472</v>
      </c>
      <c r="B22" s="477" t="s">
        <v>31</v>
      </c>
      <c r="C22" s="384" t="s">
        <v>183</v>
      </c>
      <c r="D22" s="243"/>
      <c r="E22" s="244" t="str">
        <f t="shared" si="0"/>
        <v/>
      </c>
      <c r="F22" s="243"/>
      <c r="G22" s="244" t="str">
        <f t="shared" si="1"/>
        <v/>
      </c>
      <c r="H22" s="243"/>
      <c r="I22" s="245"/>
      <c r="J22" s="388"/>
      <c r="K22" s="244" t="str">
        <f t="shared" si="2"/>
        <v/>
      </c>
      <c r="L22" s="247"/>
      <c r="M22" s="244" t="str">
        <f t="shared" si="3"/>
        <v/>
      </c>
      <c r="N22" s="247"/>
      <c r="O22" s="248"/>
      <c r="P22" s="247"/>
      <c r="Q22" s="244" t="str">
        <f t="shared" si="4"/>
        <v/>
      </c>
      <c r="R22" s="247"/>
      <c r="S22" s="244" t="str">
        <f t="shared" si="5"/>
        <v/>
      </c>
      <c r="T22" s="247"/>
      <c r="U22" s="249"/>
      <c r="V22" s="388"/>
      <c r="W22" s="244" t="str">
        <f t="shared" si="6"/>
        <v/>
      </c>
      <c r="X22" s="247"/>
      <c r="Y22" s="244" t="str">
        <f t="shared" si="7"/>
        <v/>
      </c>
      <c r="Z22" s="247"/>
      <c r="AA22" s="248"/>
      <c r="AB22" s="247"/>
      <c r="AC22" s="244" t="str">
        <f t="shared" si="8"/>
        <v/>
      </c>
      <c r="AD22" s="247"/>
      <c r="AE22" s="244" t="str">
        <f t="shared" si="9"/>
        <v/>
      </c>
      <c r="AF22" s="247"/>
      <c r="AG22" s="249"/>
      <c r="AH22" s="388">
        <v>1</v>
      </c>
      <c r="AI22" s="244">
        <f t="shared" si="10"/>
        <v>14</v>
      </c>
      <c r="AJ22" s="247">
        <v>1</v>
      </c>
      <c r="AK22" s="244">
        <f t="shared" si="11"/>
        <v>14</v>
      </c>
      <c r="AL22" s="247">
        <v>3</v>
      </c>
      <c r="AM22" s="248" t="s">
        <v>164</v>
      </c>
      <c r="AN22" s="388"/>
      <c r="AO22" s="244" t="str">
        <f t="shared" si="12"/>
        <v/>
      </c>
      <c r="AP22" s="247"/>
      <c r="AQ22" s="244" t="str">
        <f t="shared" si="13"/>
        <v/>
      </c>
      <c r="AR22" s="247"/>
      <c r="AS22" s="248"/>
      <c r="AT22" s="247"/>
      <c r="AU22" s="244" t="str">
        <f t="shared" si="14"/>
        <v/>
      </c>
      <c r="AV22" s="247"/>
      <c r="AW22" s="244" t="str">
        <f t="shared" si="15"/>
        <v/>
      </c>
      <c r="AX22" s="247"/>
      <c r="AY22" s="247"/>
      <c r="AZ22" s="434">
        <f t="shared" si="16"/>
        <v>1</v>
      </c>
      <c r="BA22" s="244">
        <f t="shared" si="17"/>
        <v>14</v>
      </c>
      <c r="BB22" s="250">
        <f t="shared" si="18"/>
        <v>1</v>
      </c>
      <c r="BC22" s="244">
        <f t="shared" si="19"/>
        <v>14</v>
      </c>
      <c r="BD22" s="250">
        <f t="shared" si="20"/>
        <v>3</v>
      </c>
      <c r="BE22" s="371">
        <f t="shared" si="21"/>
        <v>2</v>
      </c>
      <c r="BF22" s="430" t="s">
        <v>325</v>
      </c>
      <c r="BG22" s="259" t="s">
        <v>327</v>
      </c>
    </row>
    <row r="23" spans="1:59" ht="16.5">
      <c r="A23" s="382" t="s">
        <v>473</v>
      </c>
      <c r="B23" s="477" t="s">
        <v>31</v>
      </c>
      <c r="C23" s="384" t="s">
        <v>176</v>
      </c>
      <c r="D23" s="243"/>
      <c r="E23" s="244" t="str">
        <f t="shared" si="0"/>
        <v/>
      </c>
      <c r="F23" s="243"/>
      <c r="G23" s="244" t="str">
        <f t="shared" si="1"/>
        <v/>
      </c>
      <c r="H23" s="243"/>
      <c r="I23" s="245"/>
      <c r="J23" s="388"/>
      <c r="K23" s="244" t="str">
        <f t="shared" si="2"/>
        <v/>
      </c>
      <c r="L23" s="247"/>
      <c r="M23" s="244" t="str">
        <f t="shared" si="3"/>
        <v/>
      </c>
      <c r="N23" s="247"/>
      <c r="O23" s="248"/>
      <c r="P23" s="247"/>
      <c r="Q23" s="244" t="str">
        <f t="shared" si="4"/>
        <v/>
      </c>
      <c r="R23" s="247"/>
      <c r="S23" s="244" t="str">
        <f t="shared" si="5"/>
        <v/>
      </c>
      <c r="T23" s="247"/>
      <c r="U23" s="249"/>
      <c r="V23" s="388"/>
      <c r="W23" s="244" t="str">
        <f t="shared" si="6"/>
        <v/>
      </c>
      <c r="X23" s="247"/>
      <c r="Y23" s="244" t="str">
        <f t="shared" si="7"/>
        <v/>
      </c>
      <c r="Z23" s="247"/>
      <c r="AA23" s="248"/>
      <c r="AB23" s="247"/>
      <c r="AC23" s="244" t="str">
        <f t="shared" si="8"/>
        <v/>
      </c>
      <c r="AD23" s="247"/>
      <c r="AE23" s="244" t="str">
        <f t="shared" si="9"/>
        <v/>
      </c>
      <c r="AF23" s="247"/>
      <c r="AG23" s="249"/>
      <c r="AH23" s="388">
        <v>4</v>
      </c>
      <c r="AI23" s="244">
        <f t="shared" si="10"/>
        <v>56</v>
      </c>
      <c r="AJ23" s="247">
        <v>2</v>
      </c>
      <c r="AK23" s="244">
        <f t="shared" si="11"/>
        <v>28</v>
      </c>
      <c r="AL23" s="247">
        <v>5</v>
      </c>
      <c r="AM23" s="248" t="s">
        <v>164</v>
      </c>
      <c r="AN23" s="388"/>
      <c r="AO23" s="244" t="str">
        <f t="shared" si="12"/>
        <v/>
      </c>
      <c r="AP23" s="247"/>
      <c r="AQ23" s="244" t="str">
        <f t="shared" si="13"/>
        <v/>
      </c>
      <c r="AR23" s="247"/>
      <c r="AS23" s="248"/>
      <c r="AT23" s="247"/>
      <c r="AU23" s="244" t="str">
        <f t="shared" si="14"/>
        <v/>
      </c>
      <c r="AV23" s="247"/>
      <c r="AW23" s="244" t="str">
        <f t="shared" si="15"/>
        <v/>
      </c>
      <c r="AX23" s="247"/>
      <c r="AY23" s="247"/>
      <c r="AZ23" s="434">
        <f t="shared" si="16"/>
        <v>4</v>
      </c>
      <c r="BA23" s="244">
        <f t="shared" si="17"/>
        <v>56</v>
      </c>
      <c r="BB23" s="250">
        <f t="shared" si="18"/>
        <v>2</v>
      </c>
      <c r="BC23" s="244">
        <f t="shared" si="19"/>
        <v>28</v>
      </c>
      <c r="BD23" s="250">
        <f t="shared" si="20"/>
        <v>5</v>
      </c>
      <c r="BE23" s="371">
        <f t="shared" si="21"/>
        <v>6</v>
      </c>
      <c r="BF23" s="430" t="s">
        <v>325</v>
      </c>
      <c r="BG23" s="259" t="s">
        <v>417</v>
      </c>
    </row>
    <row r="24" spans="1:59" ht="15.75" customHeight="1">
      <c r="A24" s="473" t="s">
        <v>452</v>
      </c>
      <c r="B24" s="477" t="s">
        <v>31</v>
      </c>
      <c r="C24" s="384" t="s">
        <v>160</v>
      </c>
      <c r="D24" s="243"/>
      <c r="E24" s="244" t="str">
        <f t="shared" si="0"/>
        <v/>
      </c>
      <c r="F24" s="243"/>
      <c r="G24" s="244" t="str">
        <f t="shared" si="1"/>
        <v/>
      </c>
      <c r="H24" s="243"/>
      <c r="I24" s="245"/>
      <c r="J24" s="388"/>
      <c r="K24" s="244" t="str">
        <f t="shared" si="2"/>
        <v/>
      </c>
      <c r="L24" s="247"/>
      <c r="M24" s="244" t="str">
        <f t="shared" si="3"/>
        <v/>
      </c>
      <c r="N24" s="247"/>
      <c r="O24" s="248"/>
      <c r="P24" s="247"/>
      <c r="Q24" s="244" t="str">
        <f t="shared" si="4"/>
        <v/>
      </c>
      <c r="R24" s="247"/>
      <c r="S24" s="244" t="str">
        <f t="shared" si="5"/>
        <v/>
      </c>
      <c r="T24" s="247"/>
      <c r="U24" s="249"/>
      <c r="V24" s="388"/>
      <c r="W24" s="244" t="str">
        <f t="shared" si="6"/>
        <v/>
      </c>
      <c r="X24" s="247"/>
      <c r="Y24" s="244" t="str">
        <f t="shared" si="7"/>
        <v/>
      </c>
      <c r="Z24" s="247"/>
      <c r="AA24" s="248"/>
      <c r="AB24" s="247"/>
      <c r="AC24" s="244" t="str">
        <f t="shared" si="8"/>
        <v/>
      </c>
      <c r="AD24" s="247"/>
      <c r="AE24" s="244" t="str">
        <f t="shared" si="9"/>
        <v/>
      </c>
      <c r="AF24" s="247"/>
      <c r="AG24" s="249"/>
      <c r="AH24" s="388"/>
      <c r="AI24" s="244" t="str">
        <f t="shared" si="10"/>
        <v/>
      </c>
      <c r="AJ24" s="247">
        <v>6</v>
      </c>
      <c r="AK24" s="244">
        <f t="shared" si="11"/>
        <v>84</v>
      </c>
      <c r="AL24" s="247">
        <v>6</v>
      </c>
      <c r="AM24" s="247" t="s">
        <v>153</v>
      </c>
      <c r="AN24" s="388"/>
      <c r="AO24" s="244" t="str">
        <f t="shared" si="12"/>
        <v/>
      </c>
      <c r="AP24" s="247"/>
      <c r="AQ24" s="244" t="str">
        <f t="shared" si="13"/>
        <v/>
      </c>
      <c r="AR24" s="247"/>
      <c r="AS24" s="248"/>
      <c r="AT24" s="247"/>
      <c r="AU24" s="244" t="str">
        <f t="shared" si="14"/>
        <v/>
      </c>
      <c r="AV24" s="247"/>
      <c r="AW24" s="244" t="str">
        <f t="shared" si="15"/>
        <v/>
      </c>
      <c r="AX24" s="247"/>
      <c r="AY24" s="247"/>
      <c r="AZ24" s="434" t="str">
        <f t="shared" si="16"/>
        <v/>
      </c>
      <c r="BA24" s="244" t="str">
        <f t="shared" si="17"/>
        <v/>
      </c>
      <c r="BB24" s="250">
        <f t="shared" si="18"/>
        <v>6</v>
      </c>
      <c r="BC24" s="244">
        <f t="shared" si="19"/>
        <v>84</v>
      </c>
      <c r="BD24" s="250">
        <f t="shared" si="20"/>
        <v>6</v>
      </c>
      <c r="BE24" s="371">
        <f t="shared" si="21"/>
        <v>6</v>
      </c>
      <c r="BF24" s="430" t="s">
        <v>325</v>
      </c>
      <c r="BG24" s="259" t="s">
        <v>326</v>
      </c>
    </row>
    <row r="25" spans="1:59" ht="15.75" customHeight="1">
      <c r="A25" s="489"/>
      <c r="B25" s="477" t="s">
        <v>127</v>
      </c>
      <c r="C25" s="384" t="s">
        <v>131</v>
      </c>
      <c r="D25" s="243"/>
      <c r="E25" s="244" t="str">
        <f t="shared" si="0"/>
        <v/>
      </c>
      <c r="F25" s="243"/>
      <c r="G25" s="244" t="str">
        <f t="shared" si="1"/>
        <v/>
      </c>
      <c r="H25" s="243"/>
      <c r="I25" s="245"/>
      <c r="J25" s="388"/>
      <c r="K25" s="244" t="str">
        <f t="shared" si="2"/>
        <v/>
      </c>
      <c r="L25" s="247"/>
      <c r="M25" s="244" t="str">
        <f t="shared" si="3"/>
        <v/>
      </c>
      <c r="N25" s="247"/>
      <c r="O25" s="248"/>
      <c r="P25" s="247"/>
      <c r="Q25" s="244" t="str">
        <f t="shared" si="4"/>
        <v/>
      </c>
      <c r="R25" s="247"/>
      <c r="S25" s="244" t="str">
        <f t="shared" si="5"/>
        <v/>
      </c>
      <c r="T25" s="247"/>
      <c r="U25" s="249"/>
      <c r="V25" s="388"/>
      <c r="W25" s="244" t="str">
        <f t="shared" si="6"/>
        <v/>
      </c>
      <c r="X25" s="247"/>
      <c r="Y25" s="244" t="str">
        <f t="shared" si="7"/>
        <v/>
      </c>
      <c r="Z25" s="247"/>
      <c r="AA25" s="248"/>
      <c r="AB25" s="247"/>
      <c r="AC25" s="244" t="str">
        <f t="shared" si="8"/>
        <v/>
      </c>
      <c r="AD25" s="247"/>
      <c r="AE25" s="244" t="str">
        <f t="shared" si="9"/>
        <v/>
      </c>
      <c r="AF25" s="247"/>
      <c r="AG25" s="249"/>
      <c r="AH25" s="388">
        <v>1</v>
      </c>
      <c r="AI25" s="244">
        <f t="shared" si="10"/>
        <v>14</v>
      </c>
      <c r="AJ25" s="247">
        <v>1</v>
      </c>
      <c r="AK25" s="244">
        <f t="shared" si="11"/>
        <v>14</v>
      </c>
      <c r="AL25" s="247">
        <v>3</v>
      </c>
      <c r="AM25" s="248" t="s">
        <v>117</v>
      </c>
      <c r="AN25" s="388"/>
      <c r="AO25" s="244" t="str">
        <f t="shared" si="12"/>
        <v/>
      </c>
      <c r="AP25" s="247"/>
      <c r="AQ25" s="244" t="str">
        <f t="shared" si="13"/>
        <v/>
      </c>
      <c r="AR25" s="247"/>
      <c r="AS25" s="248"/>
      <c r="AT25" s="247"/>
      <c r="AU25" s="244" t="str">
        <f t="shared" si="14"/>
        <v/>
      </c>
      <c r="AV25" s="247"/>
      <c r="AW25" s="244" t="str">
        <f t="shared" si="15"/>
        <v/>
      </c>
      <c r="AX25" s="247"/>
      <c r="AY25" s="247"/>
      <c r="AZ25" s="434">
        <f t="shared" si="16"/>
        <v>1</v>
      </c>
      <c r="BA25" s="244">
        <f t="shared" si="17"/>
        <v>14</v>
      </c>
      <c r="BB25" s="250">
        <f t="shared" si="18"/>
        <v>1</v>
      </c>
      <c r="BC25" s="244">
        <f t="shared" si="19"/>
        <v>14</v>
      </c>
      <c r="BD25" s="250">
        <f t="shared" si="20"/>
        <v>3</v>
      </c>
      <c r="BE25" s="371">
        <f t="shared" si="21"/>
        <v>2</v>
      </c>
    </row>
    <row r="26" spans="1:59" ht="15.75" customHeight="1">
      <c r="A26" s="382" t="s">
        <v>474</v>
      </c>
      <c r="B26" s="478" t="s">
        <v>31</v>
      </c>
      <c r="C26" s="384" t="s">
        <v>179</v>
      </c>
      <c r="D26" s="243"/>
      <c r="E26" s="244" t="str">
        <f t="shared" si="0"/>
        <v/>
      </c>
      <c r="F26" s="243"/>
      <c r="G26" s="244" t="str">
        <f t="shared" si="1"/>
        <v/>
      </c>
      <c r="H26" s="243"/>
      <c r="I26" s="245"/>
      <c r="J26" s="388"/>
      <c r="K26" s="244" t="str">
        <f t="shared" si="2"/>
        <v/>
      </c>
      <c r="L26" s="247"/>
      <c r="M26" s="244" t="str">
        <f t="shared" si="3"/>
        <v/>
      </c>
      <c r="N26" s="247"/>
      <c r="O26" s="248"/>
      <c r="P26" s="247"/>
      <c r="Q26" s="244" t="str">
        <f t="shared" si="4"/>
        <v/>
      </c>
      <c r="R26" s="247"/>
      <c r="S26" s="244" t="str">
        <f t="shared" si="5"/>
        <v/>
      </c>
      <c r="T26" s="247"/>
      <c r="U26" s="249"/>
      <c r="V26" s="388"/>
      <c r="W26" s="244" t="str">
        <f t="shared" si="6"/>
        <v/>
      </c>
      <c r="X26" s="247"/>
      <c r="Y26" s="244" t="str">
        <f t="shared" si="7"/>
        <v/>
      </c>
      <c r="Z26" s="247"/>
      <c r="AA26" s="248"/>
      <c r="AB26" s="247"/>
      <c r="AC26" s="244" t="str">
        <f t="shared" si="8"/>
        <v/>
      </c>
      <c r="AD26" s="247"/>
      <c r="AE26" s="244" t="str">
        <f t="shared" si="9"/>
        <v/>
      </c>
      <c r="AF26" s="247"/>
      <c r="AG26" s="249"/>
      <c r="AH26" s="388"/>
      <c r="AI26" s="244" t="str">
        <f t="shared" si="10"/>
        <v/>
      </c>
      <c r="AJ26" s="247"/>
      <c r="AK26" s="244" t="str">
        <f t="shared" si="11"/>
        <v/>
      </c>
      <c r="AL26" s="247"/>
      <c r="AM26" s="248"/>
      <c r="AN26" s="388">
        <v>3</v>
      </c>
      <c r="AO26" s="244">
        <f t="shared" si="12"/>
        <v>42</v>
      </c>
      <c r="AP26" s="247"/>
      <c r="AQ26" s="244" t="str">
        <f t="shared" si="13"/>
        <v/>
      </c>
      <c r="AR26" s="247">
        <v>3</v>
      </c>
      <c r="AS26" s="248" t="s">
        <v>70</v>
      </c>
      <c r="AT26" s="247"/>
      <c r="AU26" s="244" t="str">
        <f t="shared" si="14"/>
        <v/>
      </c>
      <c r="AV26" s="247"/>
      <c r="AW26" s="244" t="str">
        <f t="shared" si="15"/>
        <v/>
      </c>
      <c r="AX26" s="247"/>
      <c r="AY26" s="247"/>
      <c r="AZ26" s="434">
        <f t="shared" si="16"/>
        <v>3</v>
      </c>
      <c r="BA26" s="244">
        <f t="shared" si="17"/>
        <v>42</v>
      </c>
      <c r="BB26" s="250" t="str">
        <f t="shared" si="18"/>
        <v/>
      </c>
      <c r="BC26" s="244" t="str">
        <f t="shared" si="19"/>
        <v/>
      </c>
      <c r="BD26" s="250">
        <f t="shared" si="20"/>
        <v>3</v>
      </c>
      <c r="BE26" s="371">
        <f t="shared" si="21"/>
        <v>3</v>
      </c>
      <c r="BF26" s="430" t="s">
        <v>325</v>
      </c>
      <c r="BG26" s="259" t="s">
        <v>417</v>
      </c>
    </row>
    <row r="27" spans="1:59" ht="15.75" customHeight="1">
      <c r="A27" s="382" t="s">
        <v>475</v>
      </c>
      <c r="B27" s="478" t="s">
        <v>31</v>
      </c>
      <c r="C27" s="384" t="s">
        <v>508</v>
      </c>
      <c r="D27" s="243"/>
      <c r="E27" s="244" t="str">
        <f t="shared" si="0"/>
        <v/>
      </c>
      <c r="F27" s="243"/>
      <c r="G27" s="244" t="str">
        <f t="shared" si="1"/>
        <v/>
      </c>
      <c r="H27" s="243"/>
      <c r="I27" s="245"/>
      <c r="J27" s="388"/>
      <c r="K27" s="244" t="str">
        <f t="shared" si="2"/>
        <v/>
      </c>
      <c r="L27" s="247"/>
      <c r="M27" s="244" t="str">
        <f t="shared" si="3"/>
        <v/>
      </c>
      <c r="N27" s="247"/>
      <c r="O27" s="248"/>
      <c r="P27" s="247"/>
      <c r="Q27" s="244" t="str">
        <f t="shared" si="4"/>
        <v/>
      </c>
      <c r="R27" s="247"/>
      <c r="S27" s="244" t="str">
        <f t="shared" si="5"/>
        <v/>
      </c>
      <c r="T27" s="247"/>
      <c r="U27" s="249"/>
      <c r="V27" s="388"/>
      <c r="W27" s="244" t="str">
        <f t="shared" si="6"/>
        <v/>
      </c>
      <c r="X27" s="247"/>
      <c r="Y27" s="244" t="str">
        <f t="shared" si="7"/>
        <v/>
      </c>
      <c r="Z27" s="247"/>
      <c r="AA27" s="248"/>
      <c r="AB27" s="247"/>
      <c r="AC27" s="244" t="str">
        <f t="shared" si="8"/>
        <v/>
      </c>
      <c r="AD27" s="247"/>
      <c r="AE27" s="244" t="str">
        <f t="shared" si="9"/>
        <v/>
      </c>
      <c r="AF27" s="247"/>
      <c r="AG27" s="249"/>
      <c r="AH27" s="388">
        <v>3</v>
      </c>
      <c r="AI27" s="244">
        <f t="shared" si="10"/>
        <v>42</v>
      </c>
      <c r="AJ27" s="247">
        <v>1</v>
      </c>
      <c r="AK27" s="244">
        <f t="shared" si="11"/>
        <v>14</v>
      </c>
      <c r="AL27" s="247">
        <v>5</v>
      </c>
      <c r="AM27" s="248" t="s">
        <v>15</v>
      </c>
      <c r="AN27" s="388"/>
      <c r="AO27" s="244" t="str">
        <f t="shared" si="12"/>
        <v/>
      </c>
      <c r="AP27" s="247"/>
      <c r="AQ27" s="244" t="str">
        <f t="shared" si="13"/>
        <v/>
      </c>
      <c r="AR27" s="247"/>
      <c r="AS27" s="248"/>
      <c r="AT27" s="247"/>
      <c r="AU27" s="244" t="str">
        <f t="shared" si="14"/>
        <v/>
      </c>
      <c r="AV27" s="247"/>
      <c r="AW27" s="244" t="str">
        <f t="shared" si="15"/>
        <v/>
      </c>
      <c r="AX27" s="247"/>
      <c r="AY27" s="247"/>
      <c r="AZ27" s="434">
        <f t="shared" si="16"/>
        <v>3</v>
      </c>
      <c r="BA27" s="244">
        <f t="shared" si="17"/>
        <v>42</v>
      </c>
      <c r="BB27" s="250">
        <f t="shared" si="18"/>
        <v>1</v>
      </c>
      <c r="BC27" s="244">
        <f t="shared" si="19"/>
        <v>14</v>
      </c>
      <c r="BD27" s="250">
        <f t="shared" si="20"/>
        <v>5</v>
      </c>
      <c r="BE27" s="371">
        <f t="shared" si="21"/>
        <v>4</v>
      </c>
      <c r="BF27" s="430" t="s">
        <v>325</v>
      </c>
      <c r="BG27" s="259" t="s">
        <v>327</v>
      </c>
    </row>
    <row r="28" spans="1:59" ht="15.75" customHeight="1">
      <c r="A28" s="382" t="s">
        <v>336</v>
      </c>
      <c r="B28" s="478" t="s">
        <v>31</v>
      </c>
      <c r="C28" s="384" t="s">
        <v>509</v>
      </c>
      <c r="D28" s="243"/>
      <c r="E28" s="244" t="str">
        <f t="shared" si="0"/>
        <v/>
      </c>
      <c r="F28" s="243"/>
      <c r="G28" s="244" t="str">
        <f t="shared" si="1"/>
        <v/>
      </c>
      <c r="H28" s="243"/>
      <c r="I28" s="245"/>
      <c r="J28" s="388"/>
      <c r="K28" s="244" t="str">
        <f t="shared" si="2"/>
        <v/>
      </c>
      <c r="L28" s="247"/>
      <c r="M28" s="244" t="str">
        <f t="shared" si="3"/>
        <v/>
      </c>
      <c r="N28" s="247"/>
      <c r="O28" s="248"/>
      <c r="P28" s="247"/>
      <c r="Q28" s="244" t="str">
        <f t="shared" si="4"/>
        <v/>
      </c>
      <c r="R28" s="247"/>
      <c r="S28" s="244" t="str">
        <f t="shared" si="5"/>
        <v/>
      </c>
      <c r="T28" s="247"/>
      <c r="U28" s="249"/>
      <c r="V28" s="388"/>
      <c r="W28" s="244" t="str">
        <f t="shared" si="6"/>
        <v/>
      </c>
      <c r="X28" s="247"/>
      <c r="Y28" s="244" t="str">
        <f t="shared" si="7"/>
        <v/>
      </c>
      <c r="Z28" s="247"/>
      <c r="AA28" s="248"/>
      <c r="AB28" s="247"/>
      <c r="AC28" s="244" t="str">
        <f t="shared" si="8"/>
        <v/>
      </c>
      <c r="AD28" s="247"/>
      <c r="AE28" s="244" t="str">
        <f t="shared" si="9"/>
        <v/>
      </c>
      <c r="AF28" s="247"/>
      <c r="AG28" s="249"/>
      <c r="AH28" s="388"/>
      <c r="AI28" s="244" t="str">
        <f t="shared" si="10"/>
        <v/>
      </c>
      <c r="AJ28" s="247"/>
      <c r="AK28" s="244" t="str">
        <f t="shared" si="11"/>
        <v/>
      </c>
      <c r="AL28" s="247"/>
      <c r="AM28" s="248"/>
      <c r="AN28" s="388">
        <v>2</v>
      </c>
      <c r="AO28" s="244">
        <f t="shared" si="12"/>
        <v>28</v>
      </c>
      <c r="AP28" s="247">
        <v>1</v>
      </c>
      <c r="AQ28" s="244">
        <f t="shared" si="13"/>
        <v>14</v>
      </c>
      <c r="AR28" s="247">
        <v>3</v>
      </c>
      <c r="AS28" s="248" t="s">
        <v>15</v>
      </c>
      <c r="AT28" s="247"/>
      <c r="AU28" s="244" t="str">
        <f t="shared" si="14"/>
        <v/>
      </c>
      <c r="AV28" s="247"/>
      <c r="AW28" s="244" t="str">
        <f t="shared" si="15"/>
        <v/>
      </c>
      <c r="AX28" s="247"/>
      <c r="AY28" s="247"/>
      <c r="AZ28" s="434">
        <f t="shared" si="16"/>
        <v>2</v>
      </c>
      <c r="BA28" s="244">
        <f t="shared" si="17"/>
        <v>28</v>
      </c>
      <c r="BB28" s="250">
        <f t="shared" si="18"/>
        <v>1</v>
      </c>
      <c r="BC28" s="244">
        <f t="shared" si="19"/>
        <v>14</v>
      </c>
      <c r="BD28" s="250">
        <f t="shared" si="20"/>
        <v>3</v>
      </c>
      <c r="BE28" s="371">
        <f t="shared" si="21"/>
        <v>3</v>
      </c>
      <c r="BF28" s="430" t="s">
        <v>325</v>
      </c>
      <c r="BG28" s="259" t="s">
        <v>327</v>
      </c>
    </row>
    <row r="29" spans="1:59" ht="15.75" customHeight="1">
      <c r="A29" s="382" t="s">
        <v>477</v>
      </c>
      <c r="B29" s="477" t="s">
        <v>31</v>
      </c>
      <c r="C29" s="384" t="s">
        <v>180</v>
      </c>
      <c r="D29" s="243"/>
      <c r="E29" s="244" t="str">
        <f t="shared" si="0"/>
        <v/>
      </c>
      <c r="F29" s="243"/>
      <c r="G29" s="244" t="str">
        <f t="shared" si="1"/>
        <v/>
      </c>
      <c r="H29" s="243"/>
      <c r="I29" s="245"/>
      <c r="J29" s="388"/>
      <c r="K29" s="244" t="str">
        <f t="shared" si="2"/>
        <v/>
      </c>
      <c r="L29" s="247"/>
      <c r="M29" s="244" t="str">
        <f t="shared" si="3"/>
        <v/>
      </c>
      <c r="N29" s="247"/>
      <c r="O29" s="248"/>
      <c r="P29" s="247"/>
      <c r="Q29" s="244" t="str">
        <f t="shared" si="4"/>
        <v/>
      </c>
      <c r="R29" s="247"/>
      <c r="S29" s="244" t="str">
        <f t="shared" si="5"/>
        <v/>
      </c>
      <c r="T29" s="247"/>
      <c r="U29" s="249"/>
      <c r="V29" s="388"/>
      <c r="W29" s="244" t="str">
        <f t="shared" si="6"/>
        <v/>
      </c>
      <c r="X29" s="247"/>
      <c r="Y29" s="244" t="str">
        <f t="shared" si="7"/>
        <v/>
      </c>
      <c r="Z29" s="247"/>
      <c r="AA29" s="248"/>
      <c r="AB29" s="247"/>
      <c r="AC29" s="244" t="str">
        <f t="shared" si="8"/>
        <v/>
      </c>
      <c r="AD29" s="247"/>
      <c r="AE29" s="244" t="str">
        <f t="shared" si="9"/>
        <v/>
      </c>
      <c r="AF29" s="247"/>
      <c r="AG29" s="249"/>
      <c r="AH29" s="388"/>
      <c r="AI29" s="244" t="str">
        <f t="shared" si="10"/>
        <v/>
      </c>
      <c r="AJ29" s="247"/>
      <c r="AK29" s="244" t="str">
        <f t="shared" si="11"/>
        <v/>
      </c>
      <c r="AL29" s="247"/>
      <c r="AM29" s="248"/>
      <c r="AN29" s="388">
        <v>3</v>
      </c>
      <c r="AO29" s="244">
        <f t="shared" si="12"/>
        <v>42</v>
      </c>
      <c r="AP29" s="247">
        <v>2</v>
      </c>
      <c r="AQ29" s="244">
        <f t="shared" si="13"/>
        <v>28</v>
      </c>
      <c r="AR29" s="247">
        <v>6</v>
      </c>
      <c r="AS29" s="248" t="s">
        <v>70</v>
      </c>
      <c r="AT29" s="247"/>
      <c r="AU29" s="244" t="str">
        <f t="shared" si="14"/>
        <v/>
      </c>
      <c r="AV29" s="247"/>
      <c r="AW29" s="244" t="str">
        <f t="shared" si="15"/>
        <v/>
      </c>
      <c r="AX29" s="247"/>
      <c r="AY29" s="247"/>
      <c r="AZ29" s="434">
        <f t="shared" si="16"/>
        <v>3</v>
      </c>
      <c r="BA29" s="244">
        <f t="shared" si="17"/>
        <v>42</v>
      </c>
      <c r="BB29" s="250">
        <f t="shared" si="18"/>
        <v>2</v>
      </c>
      <c r="BC29" s="244">
        <f t="shared" si="19"/>
        <v>28</v>
      </c>
      <c r="BD29" s="250">
        <f t="shared" si="20"/>
        <v>6</v>
      </c>
      <c r="BE29" s="371">
        <f t="shared" si="21"/>
        <v>5</v>
      </c>
      <c r="BF29" s="430" t="s">
        <v>325</v>
      </c>
      <c r="BG29" s="259" t="s">
        <v>417</v>
      </c>
    </row>
    <row r="30" spans="1:59" ht="15.75" customHeight="1">
      <c r="A30" s="382" t="s">
        <v>478</v>
      </c>
      <c r="B30" s="477" t="s">
        <v>31</v>
      </c>
      <c r="C30" s="384" t="s">
        <v>174</v>
      </c>
      <c r="D30" s="243"/>
      <c r="E30" s="244" t="str">
        <f t="shared" si="0"/>
        <v/>
      </c>
      <c r="F30" s="243"/>
      <c r="G30" s="244" t="str">
        <f t="shared" si="1"/>
        <v/>
      </c>
      <c r="H30" s="243"/>
      <c r="I30" s="245"/>
      <c r="J30" s="388"/>
      <c r="K30" s="244" t="str">
        <f t="shared" si="2"/>
        <v/>
      </c>
      <c r="L30" s="247"/>
      <c r="M30" s="244" t="str">
        <f t="shared" si="3"/>
        <v/>
      </c>
      <c r="N30" s="247"/>
      <c r="O30" s="248"/>
      <c r="P30" s="247"/>
      <c r="Q30" s="244" t="str">
        <f t="shared" si="4"/>
        <v/>
      </c>
      <c r="R30" s="247"/>
      <c r="S30" s="244" t="str">
        <f t="shared" si="5"/>
        <v/>
      </c>
      <c r="T30" s="247"/>
      <c r="U30" s="249"/>
      <c r="V30" s="388"/>
      <c r="W30" s="244" t="str">
        <f t="shared" si="6"/>
        <v/>
      </c>
      <c r="X30" s="247"/>
      <c r="Y30" s="244" t="str">
        <f t="shared" si="7"/>
        <v/>
      </c>
      <c r="Z30" s="247"/>
      <c r="AA30" s="248"/>
      <c r="AB30" s="247"/>
      <c r="AC30" s="244" t="str">
        <f t="shared" si="8"/>
        <v/>
      </c>
      <c r="AD30" s="247"/>
      <c r="AE30" s="244" t="str">
        <f t="shared" si="9"/>
        <v/>
      </c>
      <c r="AF30" s="247"/>
      <c r="AG30" s="249"/>
      <c r="AH30" s="388"/>
      <c r="AI30" s="244" t="str">
        <f t="shared" si="10"/>
        <v/>
      </c>
      <c r="AJ30" s="247"/>
      <c r="AK30" s="244" t="str">
        <f t="shared" si="11"/>
        <v/>
      </c>
      <c r="AL30" s="247"/>
      <c r="AM30" s="248"/>
      <c r="AN30" s="388">
        <v>4</v>
      </c>
      <c r="AO30" s="244">
        <f t="shared" si="12"/>
        <v>56</v>
      </c>
      <c r="AP30" s="247">
        <v>2</v>
      </c>
      <c r="AQ30" s="244">
        <f t="shared" si="13"/>
        <v>28</v>
      </c>
      <c r="AR30" s="247">
        <v>6</v>
      </c>
      <c r="AS30" s="397" t="s">
        <v>70</v>
      </c>
      <c r="AT30" s="247"/>
      <c r="AU30" s="244" t="str">
        <f t="shared" si="14"/>
        <v/>
      </c>
      <c r="AV30" s="247"/>
      <c r="AW30" s="244" t="str">
        <f t="shared" si="15"/>
        <v/>
      </c>
      <c r="AX30" s="247"/>
      <c r="AY30" s="247"/>
      <c r="AZ30" s="434">
        <f t="shared" si="16"/>
        <v>4</v>
      </c>
      <c r="BA30" s="244">
        <f t="shared" si="17"/>
        <v>56</v>
      </c>
      <c r="BB30" s="250">
        <f t="shared" si="18"/>
        <v>2</v>
      </c>
      <c r="BC30" s="244">
        <f t="shared" si="19"/>
        <v>28</v>
      </c>
      <c r="BD30" s="250">
        <f t="shared" si="20"/>
        <v>6</v>
      </c>
      <c r="BE30" s="371">
        <f t="shared" si="21"/>
        <v>6</v>
      </c>
      <c r="BF30" s="430" t="s">
        <v>325</v>
      </c>
      <c r="BG30" s="259" t="s">
        <v>479</v>
      </c>
    </row>
    <row r="31" spans="1:59" s="18" customFormat="1" ht="15.75" customHeight="1">
      <c r="A31" s="382" t="s">
        <v>480</v>
      </c>
      <c r="B31" s="477" t="s">
        <v>31</v>
      </c>
      <c r="C31" s="384" t="s">
        <v>177</v>
      </c>
      <c r="D31" s="243"/>
      <c r="E31" s="244" t="str">
        <f t="shared" si="0"/>
        <v/>
      </c>
      <c r="F31" s="243"/>
      <c r="G31" s="244" t="str">
        <f t="shared" si="1"/>
        <v/>
      </c>
      <c r="H31" s="243"/>
      <c r="I31" s="245"/>
      <c r="J31" s="388"/>
      <c r="K31" s="244" t="str">
        <f t="shared" si="2"/>
        <v/>
      </c>
      <c r="L31" s="247"/>
      <c r="M31" s="244" t="str">
        <f t="shared" si="3"/>
        <v/>
      </c>
      <c r="N31" s="247"/>
      <c r="O31" s="248"/>
      <c r="P31" s="247"/>
      <c r="Q31" s="244" t="str">
        <f t="shared" si="4"/>
        <v/>
      </c>
      <c r="R31" s="247"/>
      <c r="S31" s="244" t="str">
        <f t="shared" si="5"/>
        <v/>
      </c>
      <c r="T31" s="247"/>
      <c r="U31" s="249"/>
      <c r="V31" s="388"/>
      <c r="W31" s="244" t="str">
        <f t="shared" si="6"/>
        <v/>
      </c>
      <c r="X31" s="247"/>
      <c r="Y31" s="244" t="str">
        <f t="shared" si="7"/>
        <v/>
      </c>
      <c r="Z31" s="247"/>
      <c r="AA31" s="248"/>
      <c r="AB31" s="247"/>
      <c r="AC31" s="244" t="str">
        <f t="shared" si="8"/>
        <v/>
      </c>
      <c r="AD31" s="247"/>
      <c r="AE31" s="244" t="str">
        <f t="shared" si="9"/>
        <v/>
      </c>
      <c r="AF31" s="247"/>
      <c r="AG31" s="249"/>
      <c r="AH31" s="388"/>
      <c r="AI31" s="244" t="str">
        <f t="shared" si="10"/>
        <v/>
      </c>
      <c r="AJ31" s="247"/>
      <c r="AK31" s="244" t="str">
        <f t="shared" si="11"/>
        <v/>
      </c>
      <c r="AL31" s="247"/>
      <c r="AM31" s="248"/>
      <c r="AN31" s="388">
        <v>1</v>
      </c>
      <c r="AO31" s="244">
        <f t="shared" si="12"/>
        <v>14</v>
      </c>
      <c r="AP31" s="247">
        <v>2</v>
      </c>
      <c r="AQ31" s="244">
        <f t="shared" si="13"/>
        <v>28</v>
      </c>
      <c r="AR31" s="247">
        <v>3</v>
      </c>
      <c r="AS31" s="397" t="s">
        <v>164</v>
      </c>
      <c r="AT31" s="247"/>
      <c r="AU31" s="244" t="str">
        <f t="shared" si="14"/>
        <v/>
      </c>
      <c r="AV31" s="247"/>
      <c r="AW31" s="244" t="str">
        <f t="shared" si="15"/>
        <v/>
      </c>
      <c r="AX31" s="247"/>
      <c r="AY31" s="247"/>
      <c r="AZ31" s="434">
        <f t="shared" si="16"/>
        <v>1</v>
      </c>
      <c r="BA31" s="244">
        <f t="shared" si="17"/>
        <v>14</v>
      </c>
      <c r="BB31" s="250">
        <f t="shared" si="18"/>
        <v>2</v>
      </c>
      <c r="BC31" s="244">
        <f t="shared" si="19"/>
        <v>28</v>
      </c>
      <c r="BD31" s="250">
        <f t="shared" si="20"/>
        <v>3</v>
      </c>
      <c r="BE31" s="371">
        <f t="shared" si="21"/>
        <v>3</v>
      </c>
      <c r="BF31" s="430" t="s">
        <v>325</v>
      </c>
      <c r="BG31" s="259" t="s">
        <v>419</v>
      </c>
    </row>
    <row r="32" spans="1:59" ht="15.75" customHeight="1">
      <c r="A32" s="382" t="s">
        <v>481</v>
      </c>
      <c r="B32" s="477" t="s">
        <v>31</v>
      </c>
      <c r="C32" s="384" t="s">
        <v>172</v>
      </c>
      <c r="D32" s="243"/>
      <c r="E32" s="244" t="str">
        <f t="shared" si="0"/>
        <v/>
      </c>
      <c r="F32" s="243"/>
      <c r="G32" s="244" t="str">
        <f t="shared" si="1"/>
        <v/>
      </c>
      <c r="H32" s="243"/>
      <c r="I32" s="245"/>
      <c r="J32" s="388"/>
      <c r="K32" s="244" t="str">
        <f t="shared" si="2"/>
        <v/>
      </c>
      <c r="L32" s="247"/>
      <c r="M32" s="244" t="str">
        <f t="shared" si="3"/>
        <v/>
      </c>
      <c r="N32" s="247"/>
      <c r="O32" s="248"/>
      <c r="P32" s="247"/>
      <c r="Q32" s="244" t="str">
        <f t="shared" si="4"/>
        <v/>
      </c>
      <c r="R32" s="247"/>
      <c r="S32" s="244" t="str">
        <f t="shared" si="5"/>
        <v/>
      </c>
      <c r="T32" s="247"/>
      <c r="U32" s="249"/>
      <c r="V32" s="388"/>
      <c r="W32" s="244" t="str">
        <f t="shared" si="6"/>
        <v/>
      </c>
      <c r="X32" s="247"/>
      <c r="Y32" s="244" t="str">
        <f t="shared" si="7"/>
        <v/>
      </c>
      <c r="Z32" s="247"/>
      <c r="AA32" s="248"/>
      <c r="AB32" s="247"/>
      <c r="AC32" s="244" t="str">
        <f t="shared" si="8"/>
        <v/>
      </c>
      <c r="AD32" s="247"/>
      <c r="AE32" s="244" t="str">
        <f t="shared" si="9"/>
        <v/>
      </c>
      <c r="AF32" s="247"/>
      <c r="AG32" s="249"/>
      <c r="AH32" s="388"/>
      <c r="AI32" s="244" t="str">
        <f t="shared" si="10"/>
        <v/>
      </c>
      <c r="AJ32" s="247"/>
      <c r="AK32" s="244" t="str">
        <f t="shared" si="11"/>
        <v/>
      </c>
      <c r="AL32" s="247"/>
      <c r="AM32" s="248"/>
      <c r="AN32" s="388"/>
      <c r="AO32" s="244" t="str">
        <f t="shared" si="12"/>
        <v/>
      </c>
      <c r="AP32" s="247">
        <v>6</v>
      </c>
      <c r="AQ32" s="244">
        <f t="shared" si="13"/>
        <v>84</v>
      </c>
      <c r="AR32" s="247">
        <v>6</v>
      </c>
      <c r="AS32" s="397" t="s">
        <v>153</v>
      </c>
      <c r="AT32" s="247"/>
      <c r="AU32" s="244" t="str">
        <f t="shared" si="14"/>
        <v/>
      </c>
      <c r="AV32" s="247"/>
      <c r="AW32" s="244" t="str">
        <f t="shared" si="15"/>
        <v/>
      </c>
      <c r="AX32" s="247"/>
      <c r="AY32" s="247"/>
      <c r="AZ32" s="434" t="str">
        <f t="shared" si="16"/>
        <v/>
      </c>
      <c r="BA32" s="244" t="str">
        <f t="shared" si="17"/>
        <v/>
      </c>
      <c r="BB32" s="250">
        <f t="shared" si="18"/>
        <v>6</v>
      </c>
      <c r="BC32" s="244">
        <f t="shared" si="19"/>
        <v>84</v>
      </c>
      <c r="BD32" s="250">
        <f t="shared" si="20"/>
        <v>6</v>
      </c>
      <c r="BE32" s="371">
        <f t="shared" si="21"/>
        <v>6</v>
      </c>
      <c r="BF32" s="430" t="s">
        <v>325</v>
      </c>
      <c r="BG32" s="259" t="s">
        <v>326</v>
      </c>
    </row>
    <row r="33" spans="1:59" s="18" customFormat="1" ht="15.75" customHeight="1">
      <c r="A33" s="490"/>
      <c r="B33" s="363" t="s">
        <v>127</v>
      </c>
      <c r="C33" s="370" t="s">
        <v>138</v>
      </c>
      <c r="D33" s="243"/>
      <c r="E33" s="244" t="str">
        <f t="shared" si="0"/>
        <v/>
      </c>
      <c r="F33" s="243"/>
      <c r="G33" s="244" t="str">
        <f t="shared" si="1"/>
        <v/>
      </c>
      <c r="H33" s="243"/>
      <c r="I33" s="245"/>
      <c r="J33" s="388"/>
      <c r="K33" s="244" t="str">
        <f t="shared" si="2"/>
        <v/>
      </c>
      <c r="L33" s="247"/>
      <c r="M33" s="244" t="str">
        <f t="shared" si="3"/>
        <v/>
      </c>
      <c r="N33" s="247"/>
      <c r="O33" s="248"/>
      <c r="P33" s="247"/>
      <c r="Q33" s="244" t="str">
        <f t="shared" si="4"/>
        <v/>
      </c>
      <c r="R33" s="247"/>
      <c r="S33" s="244" t="str">
        <f t="shared" si="5"/>
        <v/>
      </c>
      <c r="T33" s="247"/>
      <c r="U33" s="249"/>
      <c r="V33" s="388"/>
      <c r="W33" s="244" t="str">
        <f t="shared" si="6"/>
        <v/>
      </c>
      <c r="X33" s="247"/>
      <c r="Y33" s="244" t="str">
        <f t="shared" si="7"/>
        <v/>
      </c>
      <c r="Z33" s="247"/>
      <c r="AA33" s="248"/>
      <c r="AB33" s="247"/>
      <c r="AC33" s="244" t="str">
        <f t="shared" si="8"/>
        <v/>
      </c>
      <c r="AD33" s="247"/>
      <c r="AE33" s="244" t="str">
        <f t="shared" si="9"/>
        <v/>
      </c>
      <c r="AF33" s="247"/>
      <c r="AG33" s="249"/>
      <c r="AH33" s="388"/>
      <c r="AI33" s="244" t="str">
        <f t="shared" si="10"/>
        <v/>
      </c>
      <c r="AJ33" s="247"/>
      <c r="AK33" s="244" t="str">
        <f t="shared" si="11"/>
        <v/>
      </c>
      <c r="AL33" s="247"/>
      <c r="AM33" s="248"/>
      <c r="AN33" s="388">
        <v>1</v>
      </c>
      <c r="AO33" s="244">
        <f t="shared" si="12"/>
        <v>14</v>
      </c>
      <c r="AP33" s="247">
        <v>1</v>
      </c>
      <c r="AQ33" s="244">
        <f t="shared" si="13"/>
        <v>14</v>
      </c>
      <c r="AR33" s="247">
        <v>3</v>
      </c>
      <c r="AS33" s="397" t="s">
        <v>117</v>
      </c>
      <c r="AT33" s="247"/>
      <c r="AU33" s="244" t="str">
        <f t="shared" si="14"/>
        <v/>
      </c>
      <c r="AV33" s="247"/>
      <c r="AW33" s="244" t="str">
        <f t="shared" si="15"/>
        <v/>
      </c>
      <c r="AX33" s="247"/>
      <c r="AY33" s="247"/>
      <c r="AZ33" s="434">
        <f t="shared" si="16"/>
        <v>1</v>
      </c>
      <c r="BA33" s="244">
        <f t="shared" si="17"/>
        <v>14</v>
      </c>
      <c r="BB33" s="250">
        <f t="shared" si="18"/>
        <v>1</v>
      </c>
      <c r="BC33" s="244">
        <f t="shared" si="19"/>
        <v>14</v>
      </c>
      <c r="BD33" s="250">
        <f t="shared" si="20"/>
        <v>3</v>
      </c>
      <c r="BE33" s="371">
        <f t="shared" si="21"/>
        <v>2</v>
      </c>
    </row>
    <row r="34" spans="1:59" s="18" customFormat="1" ht="15.75" customHeight="1">
      <c r="A34" s="382" t="s">
        <v>482</v>
      </c>
      <c r="B34" s="477" t="s">
        <v>31</v>
      </c>
      <c r="C34" s="384" t="s">
        <v>175</v>
      </c>
      <c r="D34" s="243"/>
      <c r="E34" s="244" t="str">
        <f t="shared" si="0"/>
        <v/>
      </c>
      <c r="F34" s="243"/>
      <c r="G34" s="244" t="str">
        <f t="shared" si="1"/>
        <v/>
      </c>
      <c r="H34" s="243"/>
      <c r="I34" s="245"/>
      <c r="J34" s="388"/>
      <c r="K34" s="244" t="str">
        <f t="shared" si="2"/>
        <v/>
      </c>
      <c r="L34" s="247"/>
      <c r="M34" s="244" t="str">
        <f t="shared" si="3"/>
        <v/>
      </c>
      <c r="N34" s="247"/>
      <c r="O34" s="248"/>
      <c r="P34" s="247"/>
      <c r="Q34" s="244" t="str">
        <f t="shared" si="4"/>
        <v/>
      </c>
      <c r="R34" s="247"/>
      <c r="S34" s="244" t="str">
        <f t="shared" si="5"/>
        <v/>
      </c>
      <c r="T34" s="247"/>
      <c r="U34" s="249"/>
      <c r="V34" s="388"/>
      <c r="W34" s="244" t="str">
        <f t="shared" si="6"/>
        <v/>
      </c>
      <c r="X34" s="247"/>
      <c r="Y34" s="244" t="str">
        <f t="shared" si="7"/>
        <v/>
      </c>
      <c r="Z34" s="247"/>
      <c r="AA34" s="248"/>
      <c r="AB34" s="247"/>
      <c r="AC34" s="244" t="str">
        <f t="shared" si="8"/>
        <v/>
      </c>
      <c r="AD34" s="247"/>
      <c r="AE34" s="244" t="str">
        <f t="shared" si="9"/>
        <v/>
      </c>
      <c r="AF34" s="247"/>
      <c r="AG34" s="249"/>
      <c r="AH34" s="388"/>
      <c r="AI34" s="244" t="str">
        <f t="shared" si="10"/>
        <v/>
      </c>
      <c r="AJ34" s="247"/>
      <c r="AK34" s="244" t="str">
        <f t="shared" si="11"/>
        <v/>
      </c>
      <c r="AL34" s="247"/>
      <c r="AM34" s="248"/>
      <c r="AN34" s="388"/>
      <c r="AO34" s="244" t="str">
        <f t="shared" si="12"/>
        <v/>
      </c>
      <c r="AP34" s="247"/>
      <c r="AQ34" s="244" t="str">
        <f t="shared" si="13"/>
        <v/>
      </c>
      <c r="AR34" s="247"/>
      <c r="AS34" s="397"/>
      <c r="AT34" s="247">
        <v>4</v>
      </c>
      <c r="AU34" s="244">
        <f t="shared" si="14"/>
        <v>56</v>
      </c>
      <c r="AV34" s="247"/>
      <c r="AW34" s="244" t="str">
        <f t="shared" si="15"/>
        <v/>
      </c>
      <c r="AX34" s="247">
        <v>7</v>
      </c>
      <c r="AY34" s="247" t="s">
        <v>153</v>
      </c>
      <c r="AZ34" s="434">
        <f t="shared" si="16"/>
        <v>4</v>
      </c>
      <c r="BA34" s="244">
        <f t="shared" si="17"/>
        <v>56</v>
      </c>
      <c r="BB34" s="250" t="str">
        <f t="shared" si="18"/>
        <v/>
      </c>
      <c r="BC34" s="244" t="str">
        <f t="shared" si="19"/>
        <v/>
      </c>
      <c r="BD34" s="250">
        <f t="shared" si="20"/>
        <v>7</v>
      </c>
      <c r="BE34" s="371">
        <f t="shared" si="21"/>
        <v>4</v>
      </c>
      <c r="BF34" s="430" t="s">
        <v>325</v>
      </c>
      <c r="BG34" s="259" t="s">
        <v>479</v>
      </c>
    </row>
    <row r="35" spans="1:59" ht="15" customHeight="1">
      <c r="A35" s="382" t="s">
        <v>483</v>
      </c>
      <c r="B35" s="477" t="s">
        <v>31</v>
      </c>
      <c r="C35" s="384" t="s">
        <v>173</v>
      </c>
      <c r="D35" s="243"/>
      <c r="E35" s="244" t="str">
        <f t="shared" si="0"/>
        <v/>
      </c>
      <c r="F35" s="243"/>
      <c r="G35" s="244" t="str">
        <f t="shared" si="1"/>
        <v/>
      </c>
      <c r="H35" s="243"/>
      <c r="I35" s="245"/>
      <c r="J35" s="388"/>
      <c r="K35" s="244" t="str">
        <f t="shared" si="2"/>
        <v/>
      </c>
      <c r="L35" s="247"/>
      <c r="M35" s="244" t="str">
        <f t="shared" si="3"/>
        <v/>
      </c>
      <c r="N35" s="247"/>
      <c r="O35" s="248"/>
      <c r="P35" s="247"/>
      <c r="Q35" s="244" t="str">
        <f t="shared" si="4"/>
        <v/>
      </c>
      <c r="R35" s="247"/>
      <c r="S35" s="244" t="str">
        <f t="shared" si="5"/>
        <v/>
      </c>
      <c r="T35" s="247"/>
      <c r="U35" s="249"/>
      <c r="V35" s="388"/>
      <c r="W35" s="244" t="str">
        <f t="shared" si="6"/>
        <v/>
      </c>
      <c r="X35" s="247"/>
      <c r="Y35" s="244" t="str">
        <f t="shared" si="7"/>
        <v/>
      </c>
      <c r="Z35" s="247"/>
      <c r="AA35" s="248"/>
      <c r="AB35" s="247"/>
      <c r="AC35" s="244" t="str">
        <f t="shared" si="8"/>
        <v/>
      </c>
      <c r="AD35" s="247"/>
      <c r="AE35" s="244" t="str">
        <f t="shared" si="9"/>
        <v/>
      </c>
      <c r="AF35" s="247"/>
      <c r="AG35" s="249"/>
      <c r="AH35" s="388"/>
      <c r="AI35" s="244" t="str">
        <f t="shared" si="10"/>
        <v/>
      </c>
      <c r="AJ35" s="247"/>
      <c r="AK35" s="244" t="str">
        <f t="shared" si="11"/>
        <v/>
      </c>
      <c r="AL35" s="247"/>
      <c r="AM35" s="248"/>
      <c r="AN35" s="388"/>
      <c r="AO35" s="244" t="str">
        <f t="shared" si="12"/>
        <v/>
      </c>
      <c r="AP35" s="247"/>
      <c r="AQ35" s="244" t="str">
        <f t="shared" si="13"/>
        <v/>
      </c>
      <c r="AR35" s="247"/>
      <c r="AS35" s="397"/>
      <c r="AT35" s="247"/>
      <c r="AU35" s="244" t="str">
        <f t="shared" si="14"/>
        <v/>
      </c>
      <c r="AV35" s="247">
        <v>5</v>
      </c>
      <c r="AW35" s="244">
        <f t="shared" si="15"/>
        <v>70</v>
      </c>
      <c r="AX35" s="247">
        <v>10</v>
      </c>
      <c r="AY35" s="247" t="s">
        <v>153</v>
      </c>
      <c r="AZ35" s="434" t="str">
        <f t="shared" si="16"/>
        <v/>
      </c>
      <c r="BA35" s="244" t="str">
        <f t="shared" si="17"/>
        <v/>
      </c>
      <c r="BB35" s="250">
        <f t="shared" si="18"/>
        <v>5</v>
      </c>
      <c r="BC35" s="244">
        <f t="shared" si="19"/>
        <v>70</v>
      </c>
      <c r="BD35" s="250">
        <f t="shared" si="20"/>
        <v>10</v>
      </c>
      <c r="BE35" s="371">
        <f t="shared" si="21"/>
        <v>5</v>
      </c>
      <c r="BF35" s="430" t="s">
        <v>325</v>
      </c>
      <c r="BG35" s="259" t="s">
        <v>326</v>
      </c>
    </row>
    <row r="36" spans="1:59" s="2" customFormat="1" ht="15.75" customHeight="1">
      <c r="A36" s="491"/>
      <c r="B36" s="477" t="s">
        <v>127</v>
      </c>
      <c r="C36" s="384" t="s">
        <v>142</v>
      </c>
      <c r="D36" s="243"/>
      <c r="E36" s="244" t="str">
        <f t="shared" si="0"/>
        <v/>
      </c>
      <c r="F36" s="243"/>
      <c r="G36" s="244" t="str">
        <f t="shared" si="1"/>
        <v/>
      </c>
      <c r="H36" s="243"/>
      <c r="I36" s="245"/>
      <c r="J36" s="388"/>
      <c r="K36" s="244" t="str">
        <f t="shared" si="2"/>
        <v/>
      </c>
      <c r="L36" s="247"/>
      <c r="M36" s="244" t="str">
        <f t="shared" si="3"/>
        <v/>
      </c>
      <c r="N36" s="247"/>
      <c r="O36" s="248"/>
      <c r="P36" s="247"/>
      <c r="Q36" s="244" t="str">
        <f t="shared" si="4"/>
        <v/>
      </c>
      <c r="R36" s="247"/>
      <c r="S36" s="244" t="str">
        <f t="shared" si="5"/>
        <v/>
      </c>
      <c r="T36" s="247"/>
      <c r="U36" s="249"/>
      <c r="V36" s="388"/>
      <c r="W36" s="244" t="str">
        <f t="shared" si="6"/>
        <v/>
      </c>
      <c r="X36" s="247"/>
      <c r="Y36" s="244" t="str">
        <f t="shared" si="7"/>
        <v/>
      </c>
      <c r="Z36" s="247"/>
      <c r="AA36" s="248"/>
      <c r="AB36" s="247"/>
      <c r="AC36" s="244" t="str">
        <f t="shared" si="8"/>
        <v/>
      </c>
      <c r="AD36" s="247"/>
      <c r="AE36" s="244" t="str">
        <f t="shared" si="9"/>
        <v/>
      </c>
      <c r="AF36" s="247"/>
      <c r="AG36" s="249"/>
      <c r="AH36" s="388"/>
      <c r="AI36" s="244" t="str">
        <f t="shared" si="10"/>
        <v/>
      </c>
      <c r="AJ36" s="247"/>
      <c r="AK36" s="244" t="str">
        <f t="shared" si="11"/>
        <v/>
      </c>
      <c r="AL36" s="247"/>
      <c r="AM36" s="248"/>
      <c r="AN36" s="388"/>
      <c r="AO36" s="244" t="str">
        <f t="shared" si="12"/>
        <v/>
      </c>
      <c r="AP36" s="247"/>
      <c r="AQ36" s="244" t="str">
        <f t="shared" si="13"/>
        <v/>
      </c>
      <c r="AR36" s="247"/>
      <c r="AS36" s="397"/>
      <c r="AT36" s="247">
        <v>1</v>
      </c>
      <c r="AU36" s="244">
        <f t="shared" si="14"/>
        <v>14</v>
      </c>
      <c r="AV36" s="247">
        <v>1</v>
      </c>
      <c r="AW36" s="244">
        <f t="shared" si="15"/>
        <v>14</v>
      </c>
      <c r="AX36" s="247">
        <v>3</v>
      </c>
      <c r="AY36" s="247" t="s">
        <v>117</v>
      </c>
      <c r="AZ36" s="434">
        <f t="shared" si="16"/>
        <v>1</v>
      </c>
      <c r="BA36" s="244">
        <f t="shared" si="17"/>
        <v>14</v>
      </c>
      <c r="BB36" s="250">
        <f t="shared" si="18"/>
        <v>1</v>
      </c>
      <c r="BC36" s="244">
        <f t="shared" si="19"/>
        <v>14</v>
      </c>
      <c r="BD36" s="250">
        <f t="shared" si="20"/>
        <v>3</v>
      </c>
      <c r="BE36" s="371">
        <f t="shared" si="21"/>
        <v>2</v>
      </c>
    </row>
    <row r="37" spans="1:59" s="46" customFormat="1" ht="15.75" customHeight="1" thickBot="1">
      <c r="A37" s="382" t="s">
        <v>484</v>
      </c>
      <c r="B37" s="363" t="s">
        <v>15</v>
      </c>
      <c r="C37" s="384" t="s">
        <v>251</v>
      </c>
      <c r="D37" s="243"/>
      <c r="E37" s="244" t="str">
        <f t="shared" si="0"/>
        <v/>
      </c>
      <c r="F37" s="243"/>
      <c r="G37" s="244" t="str">
        <f t="shared" si="1"/>
        <v/>
      </c>
      <c r="H37" s="243"/>
      <c r="I37" s="245"/>
      <c r="J37" s="388"/>
      <c r="K37" s="244" t="str">
        <f t="shared" si="2"/>
        <v/>
      </c>
      <c r="L37" s="247"/>
      <c r="M37" s="244" t="str">
        <f t="shared" si="3"/>
        <v/>
      </c>
      <c r="N37" s="247"/>
      <c r="O37" s="248"/>
      <c r="P37" s="247"/>
      <c r="Q37" s="244" t="str">
        <f t="shared" si="4"/>
        <v/>
      </c>
      <c r="R37" s="247"/>
      <c r="S37" s="244" t="str">
        <f t="shared" si="5"/>
        <v/>
      </c>
      <c r="T37" s="247"/>
      <c r="U37" s="249"/>
      <c r="V37" s="388"/>
      <c r="W37" s="244" t="str">
        <f t="shared" si="6"/>
        <v/>
      </c>
      <c r="X37" s="247"/>
      <c r="Y37" s="244" t="str">
        <f t="shared" si="7"/>
        <v/>
      </c>
      <c r="Z37" s="247"/>
      <c r="AA37" s="248"/>
      <c r="AB37" s="247"/>
      <c r="AC37" s="244" t="str">
        <f t="shared" si="8"/>
        <v/>
      </c>
      <c r="AD37" s="247"/>
      <c r="AE37" s="244" t="str">
        <f t="shared" si="9"/>
        <v/>
      </c>
      <c r="AF37" s="247"/>
      <c r="AG37" s="249"/>
      <c r="AH37" s="388"/>
      <c r="AI37" s="244" t="str">
        <f t="shared" si="10"/>
        <v/>
      </c>
      <c r="AJ37" s="247"/>
      <c r="AK37" s="244" t="str">
        <f t="shared" si="11"/>
        <v/>
      </c>
      <c r="AL37" s="247"/>
      <c r="AM37" s="248"/>
      <c r="AN37" s="388"/>
      <c r="AO37" s="244" t="str">
        <f t="shared" si="12"/>
        <v/>
      </c>
      <c r="AP37" s="247"/>
      <c r="AQ37" s="244" t="str">
        <f t="shared" si="13"/>
        <v/>
      </c>
      <c r="AR37" s="247"/>
      <c r="AS37" s="248"/>
      <c r="AT37" s="247"/>
      <c r="AU37" s="244" t="str">
        <f t="shared" si="14"/>
        <v/>
      </c>
      <c r="AV37" s="247"/>
      <c r="AW37" s="244" t="str">
        <f t="shared" si="15"/>
        <v/>
      </c>
      <c r="AX37" s="247"/>
      <c r="AY37" s="247" t="s">
        <v>143</v>
      </c>
      <c r="AZ37" s="434" t="str">
        <f t="shared" si="16"/>
        <v/>
      </c>
      <c r="BA37" s="244" t="str">
        <f t="shared" si="17"/>
        <v/>
      </c>
      <c r="BB37" s="250" t="str">
        <f t="shared" si="18"/>
        <v/>
      </c>
      <c r="BC37" s="244" t="str">
        <f t="shared" si="19"/>
        <v/>
      </c>
      <c r="BD37" s="250" t="str">
        <f t="shared" si="20"/>
        <v/>
      </c>
      <c r="BE37" s="371" t="str">
        <f t="shared" si="21"/>
        <v/>
      </c>
      <c r="BF37" s="430" t="s">
        <v>325</v>
      </c>
      <c r="BG37" s="259" t="s">
        <v>326</v>
      </c>
    </row>
    <row r="38" spans="1:59" s="46" customFormat="1" ht="15.75" customHeight="1" thickBot="1">
      <c r="A38" s="97"/>
      <c r="B38" s="481"/>
      <c r="C38" s="373" t="s">
        <v>51</v>
      </c>
      <c r="D38" s="118">
        <f>SUM(D12:D37)</f>
        <v>2</v>
      </c>
      <c r="E38" s="119">
        <f>SUM(E12:E37)</f>
        <v>28</v>
      </c>
      <c r="F38" s="119">
        <f>SUM(F12:F37)</f>
        <v>0</v>
      </c>
      <c r="G38" s="119">
        <f>SUM(G12:G37)</f>
        <v>0</v>
      </c>
      <c r="H38" s="119">
        <f>SUM(H12:H37)</f>
        <v>0</v>
      </c>
      <c r="I38" s="120" t="s">
        <v>17</v>
      </c>
      <c r="J38" s="118">
        <f>SUM(J12:J37)</f>
        <v>0</v>
      </c>
      <c r="K38" s="119">
        <f>SUM(K12:K37)</f>
        <v>0</v>
      </c>
      <c r="L38" s="119">
        <f>SUM(L12:L37)</f>
        <v>0</v>
      </c>
      <c r="M38" s="119">
        <f>SUM(M12:M37)</f>
        <v>0</v>
      </c>
      <c r="N38" s="119">
        <f>SUM(N12:N37)</f>
        <v>0</v>
      </c>
      <c r="O38" s="120" t="s">
        <v>17</v>
      </c>
      <c r="P38" s="118">
        <f>SUM(P12:P37)</f>
        <v>0</v>
      </c>
      <c r="Q38" s="119">
        <f>SUM(Q12:Q37)</f>
        <v>0</v>
      </c>
      <c r="R38" s="119">
        <f>SUM(R12:R37)</f>
        <v>0</v>
      </c>
      <c r="S38" s="119">
        <f>SUM(S12:S37)</f>
        <v>0</v>
      </c>
      <c r="T38" s="119">
        <f>SUM(T12:T37)</f>
        <v>0</v>
      </c>
      <c r="U38" s="120" t="s">
        <v>17</v>
      </c>
      <c r="V38" s="118">
        <f>SUM(V12:V37)</f>
        <v>9</v>
      </c>
      <c r="W38" s="119">
        <f>SUM(W12:W37)</f>
        <v>126</v>
      </c>
      <c r="X38" s="119">
        <f>SUM(X12:X37)</f>
        <v>8</v>
      </c>
      <c r="Y38" s="119">
        <f>SUM(Y12:Y37)</f>
        <v>112</v>
      </c>
      <c r="Z38" s="119">
        <f>SUM(Z12:Z37)</f>
        <v>18</v>
      </c>
      <c r="AA38" s="120" t="s">
        <v>17</v>
      </c>
      <c r="AB38" s="118">
        <f>SUM(AB12:AB37)</f>
        <v>9</v>
      </c>
      <c r="AC38" s="119">
        <f>SUM(AC12:AC37)</f>
        <v>126</v>
      </c>
      <c r="AD38" s="119">
        <f>SUM(AD12:AD37)</f>
        <v>7</v>
      </c>
      <c r="AE38" s="119">
        <f>SUM(AE12:AE37)</f>
        <v>98</v>
      </c>
      <c r="AF38" s="119">
        <f>SUM(AF12:AF37)</f>
        <v>17</v>
      </c>
      <c r="AG38" s="120" t="s">
        <v>17</v>
      </c>
      <c r="AH38" s="118">
        <f>SUM(AH12:AH37)</f>
        <v>14</v>
      </c>
      <c r="AI38" s="119">
        <f>SUM(AI12:AI37)</f>
        <v>196</v>
      </c>
      <c r="AJ38" s="119">
        <f>SUM(AJ12:AJ37)</f>
        <v>12</v>
      </c>
      <c r="AK38" s="119">
        <f>SUM(AK12:AK37)</f>
        <v>168</v>
      </c>
      <c r="AL38" s="119">
        <f>SUM(AL12:AL37)</f>
        <v>28</v>
      </c>
      <c r="AM38" s="120" t="s">
        <v>17</v>
      </c>
      <c r="AN38" s="118">
        <f>SUM(AN12:AN37)</f>
        <v>14</v>
      </c>
      <c r="AO38" s="119">
        <f>SUM(AO12:AO37)</f>
        <v>196</v>
      </c>
      <c r="AP38" s="119">
        <f>SUM(AP12:AP37)</f>
        <v>14</v>
      </c>
      <c r="AQ38" s="119">
        <f>SUM(AQ12:AQ37)</f>
        <v>196</v>
      </c>
      <c r="AR38" s="119">
        <f>SUM(AR12:AR37)</f>
        <v>30</v>
      </c>
      <c r="AS38" s="120" t="s">
        <v>17</v>
      </c>
      <c r="AT38" s="118">
        <f>SUM(AT12:AT37)</f>
        <v>5</v>
      </c>
      <c r="AU38" s="119">
        <f>SUM(AU12:AU37)</f>
        <v>70</v>
      </c>
      <c r="AV38" s="119">
        <f>SUM(AV12:AV37)</f>
        <v>6</v>
      </c>
      <c r="AW38" s="119">
        <f>SUM(AW12:AW37)</f>
        <v>84</v>
      </c>
      <c r="AX38" s="119">
        <f>SUM(AX12:AX37)</f>
        <v>20</v>
      </c>
      <c r="AY38" s="121" t="s">
        <v>17</v>
      </c>
      <c r="AZ38" s="123">
        <f t="shared" ref="AZ38:BE38" si="22">SUM(AZ12:AZ37)</f>
        <v>53</v>
      </c>
      <c r="BA38" s="119">
        <f t="shared" si="22"/>
        <v>742</v>
      </c>
      <c r="BB38" s="119">
        <f t="shared" si="22"/>
        <v>47</v>
      </c>
      <c r="BC38" s="119">
        <f t="shared" si="22"/>
        <v>658</v>
      </c>
      <c r="BD38" s="119">
        <f t="shared" si="22"/>
        <v>113</v>
      </c>
      <c r="BE38" s="124">
        <f t="shared" si="22"/>
        <v>100</v>
      </c>
    </row>
    <row r="39" spans="1:59" ht="18.75" customHeight="1" thickBot="1">
      <c r="A39" s="75"/>
      <c r="B39" s="76"/>
      <c r="C39" s="115" t="s">
        <v>41</v>
      </c>
      <c r="D39" s="45">
        <f>D10+D38</f>
        <v>16</v>
      </c>
      <c r="E39" s="111">
        <f>E10+E38</f>
        <v>224</v>
      </c>
      <c r="F39" s="111">
        <f>F10+F38</f>
        <v>17</v>
      </c>
      <c r="G39" s="111">
        <f>G10+G38</f>
        <v>246</v>
      </c>
      <c r="H39" s="111">
        <f>H10+H38</f>
        <v>28</v>
      </c>
      <c r="I39" s="82" t="s">
        <v>17</v>
      </c>
      <c r="J39" s="45">
        <f>J10+J38</f>
        <v>17</v>
      </c>
      <c r="K39" s="111">
        <f>K10+K38</f>
        <v>238</v>
      </c>
      <c r="L39" s="111">
        <f>L10+L38</f>
        <v>19</v>
      </c>
      <c r="M39" s="111">
        <f>M10+M38</f>
        <v>276</v>
      </c>
      <c r="N39" s="111">
        <f>N10+N38</f>
        <v>29</v>
      </c>
      <c r="O39" s="82" t="s">
        <v>17</v>
      </c>
      <c r="P39" s="45">
        <f>P10+P38</f>
        <v>13</v>
      </c>
      <c r="Q39" s="111">
        <f>Q10+Q38</f>
        <v>182</v>
      </c>
      <c r="R39" s="111">
        <f>R10+R38</f>
        <v>21</v>
      </c>
      <c r="S39" s="111">
        <f>S10+S38</f>
        <v>302</v>
      </c>
      <c r="T39" s="111">
        <f>T10+T38</f>
        <v>33</v>
      </c>
      <c r="U39" s="82" t="s">
        <v>17</v>
      </c>
      <c r="V39" s="45">
        <f>V10+V38</f>
        <v>27</v>
      </c>
      <c r="W39" s="111">
        <f>W10+W38</f>
        <v>378</v>
      </c>
      <c r="X39" s="111">
        <f>X10+X38</f>
        <v>16</v>
      </c>
      <c r="Y39" s="111">
        <f>Y10+Y38</f>
        <v>224</v>
      </c>
      <c r="Z39" s="675">
        <f>Z10+Z38</f>
        <v>38</v>
      </c>
      <c r="AA39" s="82" t="s">
        <v>17</v>
      </c>
      <c r="AB39" s="45">
        <f>AB10+AB38</f>
        <v>12</v>
      </c>
      <c r="AC39" s="111">
        <f>AC10+AC38</f>
        <v>168</v>
      </c>
      <c r="AD39" s="111">
        <f>AD10+AD38</f>
        <v>12</v>
      </c>
      <c r="AE39" s="111">
        <f>AE10+AE38</f>
        <v>168</v>
      </c>
      <c r="AF39" s="675">
        <f>AF10+AF38</f>
        <v>22</v>
      </c>
      <c r="AG39" s="82" t="s">
        <v>17</v>
      </c>
      <c r="AH39" s="45">
        <f>AH10+AH38</f>
        <v>15</v>
      </c>
      <c r="AI39" s="111">
        <f>AI10+AI38</f>
        <v>210</v>
      </c>
      <c r="AJ39" s="111">
        <f>AJ10+AJ38</f>
        <v>16</v>
      </c>
      <c r="AK39" s="111">
        <f>AK10+AK38</f>
        <v>224</v>
      </c>
      <c r="AL39" s="111">
        <f>AL10+AL38</f>
        <v>30</v>
      </c>
      <c r="AM39" s="82" t="s">
        <v>17</v>
      </c>
      <c r="AN39" s="45">
        <f>AN10+AN38</f>
        <v>14</v>
      </c>
      <c r="AO39" s="111">
        <f>AO10+AO38</f>
        <v>196</v>
      </c>
      <c r="AP39" s="111">
        <f>AP10+AP38</f>
        <v>17</v>
      </c>
      <c r="AQ39" s="111">
        <f>AQ10+AQ38</f>
        <v>238</v>
      </c>
      <c r="AR39" s="111">
        <f>AR10+AR38</f>
        <v>30</v>
      </c>
      <c r="AS39" s="82" t="s">
        <v>17</v>
      </c>
      <c r="AT39" s="45">
        <f>AT10+AT38</f>
        <v>7</v>
      </c>
      <c r="AU39" s="111">
        <f>AU10+AU38</f>
        <v>98</v>
      </c>
      <c r="AV39" s="111">
        <f>AV10+AV38</f>
        <v>8</v>
      </c>
      <c r="AW39" s="111">
        <f>AW10+AW38</f>
        <v>112</v>
      </c>
      <c r="AX39" s="111">
        <f>AX10+AX38</f>
        <v>30</v>
      </c>
      <c r="AY39" s="115" t="s">
        <v>17</v>
      </c>
      <c r="AZ39" s="56">
        <f t="shared" ref="AZ39:BE39" si="23">AZ10+AZ38</f>
        <v>123</v>
      </c>
      <c r="BA39" s="111">
        <f t="shared" si="23"/>
        <v>1722</v>
      </c>
      <c r="BB39" s="111">
        <f t="shared" si="23"/>
        <v>124</v>
      </c>
      <c r="BC39" s="111">
        <f t="shared" si="23"/>
        <v>1754</v>
      </c>
      <c r="BD39" s="111">
        <f t="shared" si="23"/>
        <v>240</v>
      </c>
      <c r="BE39" s="113">
        <f t="shared" si="23"/>
        <v>247</v>
      </c>
      <c r="BF39" s="46"/>
      <c r="BG39" s="46"/>
    </row>
    <row r="40" spans="1:59" s="33" customFormat="1" ht="15.75" customHeight="1">
      <c r="A40" s="57"/>
      <c r="B40" s="58"/>
      <c r="C40" s="59" t="s">
        <v>16</v>
      </c>
      <c r="D40" s="812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12"/>
      <c r="AC40" s="851"/>
      <c r="AD40" s="851"/>
      <c r="AE40" s="851"/>
      <c r="AF40" s="851"/>
      <c r="AG40" s="851"/>
      <c r="AH40" s="851"/>
      <c r="AI40" s="851"/>
      <c r="AJ40" s="851"/>
      <c r="AK40" s="851"/>
      <c r="AL40" s="851"/>
      <c r="AM40" s="851"/>
      <c r="AN40" s="851"/>
      <c r="AO40" s="851"/>
      <c r="AP40" s="851"/>
      <c r="AQ40" s="851"/>
      <c r="AR40" s="851"/>
      <c r="AS40" s="851"/>
      <c r="AT40" s="851"/>
      <c r="AU40" s="851"/>
      <c r="AV40" s="851"/>
      <c r="AW40" s="851"/>
      <c r="AX40" s="851"/>
      <c r="AY40" s="851"/>
      <c r="AZ40" s="814"/>
      <c r="BA40" s="853"/>
      <c r="BB40" s="853"/>
      <c r="BC40" s="853"/>
      <c r="BD40" s="853"/>
      <c r="BE40" s="854"/>
    </row>
    <row r="41" spans="1:59" s="2" customFormat="1" ht="15.75" customHeight="1">
      <c r="A41" s="382" t="s">
        <v>440</v>
      </c>
      <c r="B41" s="482" t="s">
        <v>44</v>
      </c>
      <c r="C41" s="492" t="s">
        <v>152</v>
      </c>
      <c r="D41" s="260"/>
      <c r="E41" s="244" t="str">
        <f>IF(D41*14=0,"",D41*14)</f>
        <v/>
      </c>
      <c r="F41" s="255"/>
      <c r="G41" s="244" t="str">
        <f>IF(F41*14=0,"",F41*14)</f>
        <v/>
      </c>
      <c r="H41" s="256"/>
      <c r="I41" s="257"/>
      <c r="J41" s="441"/>
      <c r="K41" s="244" t="str">
        <f>IF(J41*14=0,"",J41*14)</f>
        <v/>
      </c>
      <c r="L41" s="255"/>
      <c r="M41" s="244" t="str">
        <f>IF(L41*14=0,"",L41*14)</f>
        <v/>
      </c>
      <c r="N41" s="256"/>
      <c r="O41" s="257"/>
      <c r="P41" s="441"/>
      <c r="Q41" s="244" t="str">
        <f>IF(P41*14=0,"",P41*14)</f>
        <v/>
      </c>
      <c r="R41" s="255"/>
      <c r="S41" s="244" t="str">
        <f>IF(R41*14=0,"",R41*14)</f>
        <v/>
      </c>
      <c r="T41" s="256"/>
      <c r="U41" s="257"/>
      <c r="V41" s="441"/>
      <c r="W41" s="244" t="str">
        <f>IF(V41*14=0,"",V41*14)</f>
        <v/>
      </c>
      <c r="X41" s="255"/>
      <c r="Y41" s="244" t="str">
        <f>IF(X41*14=0,"",X41*14)</f>
        <v/>
      </c>
      <c r="Z41" s="256"/>
      <c r="AA41" s="257"/>
      <c r="AB41" s="441"/>
      <c r="AC41" s="244" t="str">
        <f>IF(AB41*14=0,"",AB41*14)</f>
        <v/>
      </c>
      <c r="AD41" s="255"/>
      <c r="AE41" s="244" t="str">
        <f>IF(AD41*14=0,"",AD41*14)</f>
        <v/>
      </c>
      <c r="AF41" s="256"/>
      <c r="AG41" s="257"/>
      <c r="AH41" s="441">
        <v>1</v>
      </c>
      <c r="AI41" s="244">
        <f>IF(AH41*14=0,"",AH41*14)</f>
        <v>14</v>
      </c>
      <c r="AJ41" s="255">
        <v>1</v>
      </c>
      <c r="AK41" s="244">
        <f>IF(AJ41*14=0,"",AJ41*14)</f>
        <v>14</v>
      </c>
      <c r="AL41" s="256"/>
      <c r="AM41" s="257" t="s">
        <v>117</v>
      </c>
      <c r="AN41" s="441"/>
      <c r="AO41" s="244" t="str">
        <f>IF(AN41*14=0,"",AN41*14)</f>
        <v/>
      </c>
      <c r="AP41" s="255"/>
      <c r="AQ41" s="244" t="str">
        <f>IF(AP41*14=0,"",AP41*14)</f>
        <v/>
      </c>
      <c r="AR41" s="256"/>
      <c r="AS41" s="257"/>
      <c r="AT41" s="441"/>
      <c r="AU41" s="244" t="str">
        <f>IF(AT41*14=0,"",AT41*14)</f>
        <v/>
      </c>
      <c r="AV41" s="255"/>
      <c r="AW41" s="244" t="str">
        <f>IF(AV41*14=0,"",AV41*14)</f>
        <v/>
      </c>
      <c r="AX41" s="256"/>
      <c r="AY41" s="257"/>
      <c r="AZ41" s="434">
        <f t="shared" ref="AZ41:AZ44" si="24">IF(D41+J41+P41+V41+AB41+AH41+AN41+AT41=0,"",D41+J41+P41+V41+AB41+AH41+AN41+AT41)</f>
        <v>1</v>
      </c>
      <c r="BA41" s="244">
        <f>IF((D41+J41+P41+V41+AB41+AH41+AN41+AT41)*14=0,"",(D41+J41+P41+V41+AB41+AH41+AN41+AT41)*14)</f>
        <v>14</v>
      </c>
      <c r="BB41" s="250">
        <f t="shared" ref="BB41:BB44" si="25">IF(F41+L41+R41+X41+AD41+AJ41+AP41+AV41=0,"",F41+L41+R41+X41+AD41+AJ41+AP41+AV41)</f>
        <v>1</v>
      </c>
      <c r="BC41" s="244">
        <f>IF((L41+F41+R41+X41+AD41+AJ41+AP41+AV41)*14=0,"",(L41+F41+R41+X41+AD41+AJ41+AP41+AV41)*14)</f>
        <v>14</v>
      </c>
      <c r="BD41" s="256" t="s">
        <v>17</v>
      </c>
      <c r="BE41" s="371">
        <f>IF(D41+F41+L41+J41+P41+R41+V41+X41+AB41+AD41+AH41+AJ41+AN41+AP41+AT41+AV41=0,"",D41+F41+L41+J41+P41+R41+V41+X41+AB41+AD41+AH41+AJ41+AN41+AP41+AT41+AV41)</f>
        <v>2</v>
      </c>
      <c r="BF41" s="430" t="s">
        <v>325</v>
      </c>
      <c r="BG41" s="259" t="s">
        <v>417</v>
      </c>
    </row>
    <row r="42" spans="1:59" s="2" customFormat="1" ht="15.75" customHeight="1">
      <c r="A42" s="902" t="s">
        <v>441</v>
      </c>
      <c r="B42" s="482" t="s">
        <v>44</v>
      </c>
      <c r="C42" s="492" t="s">
        <v>151</v>
      </c>
      <c r="D42" s="260"/>
      <c r="E42" s="244" t="str">
        <f>IF(D42*14=0,"",D42*14)</f>
        <v/>
      </c>
      <c r="F42" s="255"/>
      <c r="G42" s="244" t="str">
        <f>IF(F42*14=0,"",F42*14)</f>
        <v/>
      </c>
      <c r="H42" s="256"/>
      <c r="I42" s="257"/>
      <c r="J42" s="441"/>
      <c r="K42" s="244" t="str">
        <f>IF(J42*14=0,"",J42*14)</f>
        <v/>
      </c>
      <c r="L42" s="255"/>
      <c r="M42" s="244" t="str">
        <f>IF(L42*14=0,"",L42*14)</f>
        <v/>
      </c>
      <c r="N42" s="256"/>
      <c r="O42" s="257"/>
      <c r="P42" s="441"/>
      <c r="Q42" s="244" t="str">
        <f>IF(P42*14=0,"",P42*14)</f>
        <v/>
      </c>
      <c r="R42" s="255"/>
      <c r="S42" s="244" t="str">
        <f>IF(R42*14=0,"",R42*14)</f>
        <v/>
      </c>
      <c r="T42" s="256"/>
      <c r="U42" s="257"/>
      <c r="V42" s="441"/>
      <c r="W42" s="244" t="str">
        <f>IF(V42*14=0,"",V42*14)</f>
        <v/>
      </c>
      <c r="X42" s="255"/>
      <c r="Y42" s="244" t="str">
        <f>IF(X42*14=0,"",X42*14)</f>
        <v/>
      </c>
      <c r="Z42" s="256"/>
      <c r="AA42" s="257"/>
      <c r="AB42" s="441"/>
      <c r="AC42" s="244" t="str">
        <f>IF(AB42*14=0,"",AB42*14)</f>
        <v/>
      </c>
      <c r="AD42" s="255"/>
      <c r="AE42" s="244" t="str">
        <f>IF(AD42*14=0,"",AD42*14)</f>
        <v/>
      </c>
      <c r="AF42" s="256"/>
      <c r="AG42" s="257"/>
      <c r="AH42" s="441"/>
      <c r="AI42" s="244" t="str">
        <f>IF(AH42*14=0,"",AH42*14)</f>
        <v/>
      </c>
      <c r="AJ42" s="255"/>
      <c r="AK42" s="244" t="str">
        <f>IF(AJ42*14=0,"",AJ42*14)</f>
        <v/>
      </c>
      <c r="AL42" s="256"/>
      <c r="AM42" s="257"/>
      <c r="AN42" s="441">
        <v>1</v>
      </c>
      <c r="AO42" s="244">
        <f>IF(AN42*14=0,"",AN42*14)</f>
        <v>14</v>
      </c>
      <c r="AP42" s="255">
        <v>1</v>
      </c>
      <c r="AQ42" s="244">
        <f>IF(AP42*14=0,"",AP42*14)</f>
        <v>14</v>
      </c>
      <c r="AR42" s="256"/>
      <c r="AS42" s="257" t="s">
        <v>117</v>
      </c>
      <c r="AT42" s="441"/>
      <c r="AU42" s="244" t="str">
        <f>IF(AT42*14=0,"",AT42*14)</f>
        <v/>
      </c>
      <c r="AV42" s="255"/>
      <c r="AW42" s="244" t="str">
        <f>IF(AV42*14=0,"",AV42*14)</f>
        <v/>
      </c>
      <c r="AX42" s="256"/>
      <c r="AY42" s="257"/>
      <c r="AZ42" s="434">
        <f t="shared" si="24"/>
        <v>1</v>
      </c>
      <c r="BA42" s="244">
        <f>IF((D42+J42+P42+V42+AB42+AH42+AN42+AT42)*14=0,"",(D42+J42+P42+V42+AB42+AH42+AN42+AT42)*14)</f>
        <v>14</v>
      </c>
      <c r="BB42" s="250">
        <f t="shared" si="25"/>
        <v>1</v>
      </c>
      <c r="BC42" s="244">
        <f>IF((L42+F42+R42+X42+AD42+AJ42+AP42+AV42)*14=0,"",(L42+F42+R42+X42+AD42+AJ42+AP42+AV42)*14)</f>
        <v>14</v>
      </c>
      <c r="BD42" s="256" t="s">
        <v>17</v>
      </c>
      <c r="BE42" s="371">
        <f>IF(D42+F42+L42+J42+P42+R42+V42+X42+AB42+AD42+AH42+AJ42+AN42+AP42+AT42+AV42=0,"",D42+F42+L42+J42+P42+R42+V42+X42+AB42+AD42+AH42+AJ42+AN42+AP42+AT42+AV42)</f>
        <v>2</v>
      </c>
      <c r="BF42" s="430" t="s">
        <v>325</v>
      </c>
      <c r="BG42" s="259" t="s">
        <v>417</v>
      </c>
    </row>
    <row r="43" spans="1:59" s="33" customFormat="1" ht="15.75" customHeight="1">
      <c r="A43" s="382" t="s">
        <v>505</v>
      </c>
      <c r="B43" s="482" t="s">
        <v>44</v>
      </c>
      <c r="C43" s="492" t="s">
        <v>504</v>
      </c>
      <c r="D43" s="260"/>
      <c r="E43" s="244"/>
      <c r="F43" s="260"/>
      <c r="G43" s="244"/>
      <c r="H43" s="256"/>
      <c r="I43" s="261"/>
      <c r="J43" s="441"/>
      <c r="K43" s="244"/>
      <c r="L43" s="260"/>
      <c r="M43" s="244"/>
      <c r="N43" s="256"/>
      <c r="O43" s="262"/>
      <c r="P43" s="260"/>
      <c r="Q43" s="244"/>
      <c r="R43" s="260"/>
      <c r="S43" s="244"/>
      <c r="T43" s="256"/>
      <c r="U43" s="261"/>
      <c r="V43" s="441"/>
      <c r="W43" s="244"/>
      <c r="X43" s="260"/>
      <c r="Y43" s="244"/>
      <c r="Z43" s="256"/>
      <c r="AA43" s="262"/>
      <c r="AB43" s="260"/>
      <c r="AC43" s="244"/>
      <c r="AD43" s="260"/>
      <c r="AE43" s="244"/>
      <c r="AF43" s="256"/>
      <c r="AG43" s="261"/>
      <c r="AH43" s="441"/>
      <c r="AI43" s="244"/>
      <c r="AJ43" s="260"/>
      <c r="AK43" s="244"/>
      <c r="AL43" s="256"/>
      <c r="AM43" s="262"/>
      <c r="AN43" s="441"/>
      <c r="AO43" s="244"/>
      <c r="AP43" s="255"/>
      <c r="AQ43" s="244"/>
      <c r="AR43" s="256"/>
      <c r="AS43" s="257"/>
      <c r="AT43" s="260"/>
      <c r="AU43" s="244"/>
      <c r="AV43" s="260">
        <v>16</v>
      </c>
      <c r="AW43" s="244">
        <f>IF(AV43*15=0,"",AV43*15)</f>
        <v>240</v>
      </c>
      <c r="AX43" s="256" t="s">
        <v>17</v>
      </c>
      <c r="AY43" s="261" t="s">
        <v>202</v>
      </c>
      <c r="AZ43" s="434" t="str">
        <f t="shared" si="24"/>
        <v/>
      </c>
      <c r="BA43" s="244" t="str">
        <f>IF((D43+J43+P43+V43+AB43+AH43+AN43+AT43)*14=0,"",(D43+J43+P43+V43+AB43+AH43+AN43+AT43)*14)</f>
        <v/>
      </c>
      <c r="BB43" s="250">
        <f t="shared" si="25"/>
        <v>16</v>
      </c>
      <c r="BC43" s="244">
        <f>IF((L43+F43+R43+X43+AD43+AJ43+AP43+AV43)*15=0,"",(L43+F43+R43+X43+AD43+AJ43+AP43+AV43)*15)</f>
        <v>240</v>
      </c>
      <c r="BD43" s="256" t="s">
        <v>17</v>
      </c>
      <c r="BE43" s="371">
        <f>IF(D43+F43+L43+J43+P43+R43+V43+X43+AB43+AD43+AH43+AJ43+AN43+AP43+AT43+AV43=0,"",D43+F43+L43+J43+P43+R43+V43+X43+AB43+AD43+AH43+AJ43+AN43+AP43+AT43+AV43)</f>
        <v>16</v>
      </c>
      <c r="BF43" s="430" t="s">
        <v>325</v>
      </c>
      <c r="BG43" s="259" t="s">
        <v>326</v>
      </c>
    </row>
    <row r="44" spans="1:59" ht="15.75" customHeight="1" thickBot="1">
      <c r="A44" s="401" t="s">
        <v>498</v>
      </c>
      <c r="B44" s="383" t="s">
        <v>15</v>
      </c>
      <c r="C44" s="493" t="s">
        <v>182</v>
      </c>
      <c r="D44" s="243"/>
      <c r="E44" s="244" t="str">
        <f>IF(D44*14=0,"",D44*14)</f>
        <v/>
      </c>
      <c r="F44" s="243"/>
      <c r="G44" s="244" t="str">
        <f>IF(F44*14=0,"",F44*14)</f>
        <v/>
      </c>
      <c r="H44" s="256"/>
      <c r="I44" s="245"/>
      <c r="J44" s="388"/>
      <c r="K44" s="244" t="str">
        <f>IF(J44*14=0,"",J44*14)</f>
        <v/>
      </c>
      <c r="L44" s="247"/>
      <c r="M44" s="244" t="str">
        <f>IF(L44*14=0,"",L44*14)</f>
        <v/>
      </c>
      <c r="N44" s="256"/>
      <c r="O44" s="248"/>
      <c r="P44" s="247"/>
      <c r="Q44" s="244" t="str">
        <f>IF(P44*14=0,"",P44*14)</f>
        <v/>
      </c>
      <c r="R44" s="247"/>
      <c r="S44" s="244" t="str">
        <f>IF(R44*14=0,"",R44*14)</f>
        <v/>
      </c>
      <c r="T44" s="256"/>
      <c r="U44" s="249"/>
      <c r="V44" s="388"/>
      <c r="W44" s="244" t="str">
        <f>IF(V44*14=0,"",V44*14)</f>
        <v/>
      </c>
      <c r="X44" s="247"/>
      <c r="Y44" s="244" t="str">
        <f>IF(X44*14=0,"",X44*14)</f>
        <v/>
      </c>
      <c r="Z44" s="256"/>
      <c r="AA44" s="248"/>
      <c r="AB44" s="247"/>
      <c r="AC44" s="244" t="str">
        <f>IF(AB44*14=0,"",AB44*14)</f>
        <v/>
      </c>
      <c r="AD44" s="247"/>
      <c r="AE44" s="244" t="str">
        <f>IF(AD44*14=0,"",AD44*14)</f>
        <v/>
      </c>
      <c r="AF44" s="256"/>
      <c r="AG44" s="249"/>
      <c r="AH44" s="388"/>
      <c r="AI44" s="244" t="str">
        <f>IF(AH44*14=0,"",AH44*14)</f>
        <v/>
      </c>
      <c r="AJ44" s="247"/>
      <c r="AK44" s="244" t="str">
        <f>IF(AJ44*14=0,"",AJ44*14)</f>
        <v/>
      </c>
      <c r="AL44" s="256"/>
      <c r="AM44" s="248"/>
      <c r="AN44" s="388"/>
      <c r="AO44" s="244" t="str">
        <f>IF(AN44*14=0,"",AN44*14)</f>
        <v/>
      </c>
      <c r="AP44" s="263"/>
      <c r="AQ44" s="244" t="str">
        <f>IF(AP44*14=0,"",AP44*14)</f>
        <v/>
      </c>
      <c r="AR44" s="256"/>
      <c r="AS44" s="264"/>
      <c r="AT44" s="247"/>
      <c r="AU44" s="244" t="str">
        <f>IF(AT44*14=0,"",AT44*14)</f>
        <v/>
      </c>
      <c r="AV44" s="247"/>
      <c r="AW44" s="244" t="str">
        <f>IF(AV44*14=0,"",AV44*14)</f>
        <v/>
      </c>
      <c r="AX44" s="256"/>
      <c r="AY44" s="247" t="s">
        <v>143</v>
      </c>
      <c r="AZ44" s="434" t="str">
        <f t="shared" si="24"/>
        <v/>
      </c>
      <c r="BA44" s="265" t="str">
        <f>IF((P44+V44+AB44+AH44+AN44+AT44)*14=0,"",(P44+V44+AB44+AH44+AN44+AT44)*14)</f>
        <v/>
      </c>
      <c r="BB44" s="250" t="str">
        <f t="shared" si="25"/>
        <v/>
      </c>
      <c r="BC44" s="244" t="str">
        <f>IF((L44+F44+R44+X44+AD44+AJ44+AP44+AV44)*14=0,"",(L44+F44+R44+X44+AD44+AJ44+AP44+AV44)*14)</f>
        <v/>
      </c>
      <c r="BD44" s="256" t="s">
        <v>17</v>
      </c>
      <c r="BE44" s="371" t="str">
        <f>IF(D44+F44+L44+J44+P44+R44+V44+X44+AB44+AD44+AH44+AJ44+AN44+AP44+AT44+AV44=0,"",D44+F44+L44+J44+P44+R44+V44+X44+AB44+AD44+AH44+AJ44+AN44+AP44+AT44+AV44)</f>
        <v/>
      </c>
      <c r="BF44" s="46"/>
      <c r="BG44" s="46"/>
    </row>
    <row r="45" spans="1:59" ht="15.75" customHeight="1" thickBot="1">
      <c r="A45" s="60"/>
      <c r="B45" s="61"/>
      <c r="C45" s="116" t="s">
        <v>18</v>
      </c>
      <c r="D45" s="62">
        <f>SUM(D41:D44)</f>
        <v>0</v>
      </c>
      <c r="E45" s="63" t="str">
        <f>IF(D45*14=0,"",D45*14)</f>
        <v/>
      </c>
      <c r="F45" s="64">
        <f>SUM(F41:F44)</f>
        <v>0</v>
      </c>
      <c r="G45" s="63" t="str">
        <f>IF(F45*14=0,"",F45*14)</f>
        <v/>
      </c>
      <c r="H45" s="65" t="s">
        <v>17</v>
      </c>
      <c r="I45" s="66" t="s">
        <v>17</v>
      </c>
      <c r="J45" s="62">
        <f>SUM(J41:J44)</f>
        <v>0</v>
      </c>
      <c r="K45" s="63" t="str">
        <f>IF(J45*14=0,"",J45*14)</f>
        <v/>
      </c>
      <c r="L45" s="64">
        <f>SUM(L41:L44)</f>
        <v>0</v>
      </c>
      <c r="M45" s="63" t="str">
        <f>IF(L45*14=0,"",L45*14)</f>
        <v/>
      </c>
      <c r="N45" s="65" t="s">
        <v>17</v>
      </c>
      <c r="O45" s="66" t="s">
        <v>17</v>
      </c>
      <c r="P45" s="62">
        <f>SUM(P41:P44)</f>
        <v>0</v>
      </c>
      <c r="Q45" s="63" t="str">
        <f>IF(P45*14=0,"",P45*14)</f>
        <v/>
      </c>
      <c r="R45" s="64">
        <f>SUM(R41:R44)</f>
        <v>0</v>
      </c>
      <c r="S45" s="63" t="str">
        <f>IF(R45*14=0,"",R45*14)</f>
        <v/>
      </c>
      <c r="T45" s="67" t="s">
        <v>17</v>
      </c>
      <c r="U45" s="66" t="s">
        <v>17</v>
      </c>
      <c r="V45" s="62">
        <f>SUM(V41:V44)</f>
        <v>0</v>
      </c>
      <c r="W45" s="63" t="str">
        <f>IF(V45*14=0,"",V45*14)</f>
        <v/>
      </c>
      <c r="X45" s="64">
        <f>SUM(X41:X44)</f>
        <v>0</v>
      </c>
      <c r="Y45" s="63" t="str">
        <f>IF(X45*14=0,"",X45*14)</f>
        <v/>
      </c>
      <c r="Z45" s="65" t="s">
        <v>17</v>
      </c>
      <c r="AA45" s="66" t="s">
        <v>17</v>
      </c>
      <c r="AB45" s="62">
        <f>SUM(AB41:AB44)</f>
        <v>0</v>
      </c>
      <c r="AC45" s="63" t="str">
        <f>IF(AB45*14=0,"",AB45*14)</f>
        <v/>
      </c>
      <c r="AD45" s="64">
        <f>SUM(AD41:AD44)</f>
        <v>0</v>
      </c>
      <c r="AE45" s="63" t="str">
        <f>IF(AD45*14=0,"",AD45*14)</f>
        <v/>
      </c>
      <c r="AF45" s="65" t="s">
        <v>17</v>
      </c>
      <c r="AG45" s="66" t="s">
        <v>17</v>
      </c>
      <c r="AH45" s="62">
        <f>SUM(AH41:AH44)</f>
        <v>1</v>
      </c>
      <c r="AI45" s="63">
        <f>IF(AH45*14=0,"",AH45*14)</f>
        <v>14</v>
      </c>
      <c r="AJ45" s="64">
        <f>SUM(AJ41:AJ44)</f>
        <v>1</v>
      </c>
      <c r="AK45" s="63">
        <f>IF(AJ45*14=0,"",AJ45*14)</f>
        <v>14</v>
      </c>
      <c r="AL45" s="65" t="s">
        <v>17</v>
      </c>
      <c r="AM45" s="66" t="s">
        <v>17</v>
      </c>
      <c r="AN45" s="62">
        <f>SUM(AN41:AN44)</f>
        <v>1</v>
      </c>
      <c r="AO45" s="63">
        <f>IF(AN45*14=0,"",AN45*14)</f>
        <v>14</v>
      </c>
      <c r="AP45" s="64">
        <f>SUM(AP41:AP44)</f>
        <v>1</v>
      </c>
      <c r="AQ45" s="63">
        <f>IF(AP45*14=0,"",AP45*14)</f>
        <v>14</v>
      </c>
      <c r="AR45" s="67" t="s">
        <v>17</v>
      </c>
      <c r="AS45" s="66" t="s">
        <v>17</v>
      </c>
      <c r="AT45" s="62">
        <f>SUM(AT41:AT44)</f>
        <v>0</v>
      </c>
      <c r="AU45" s="63" t="str">
        <f>IF(AT45*14=0,"",AT45*14)</f>
        <v/>
      </c>
      <c r="AV45" s="64">
        <f>SUM(AV41:AV44)</f>
        <v>16</v>
      </c>
      <c r="AW45" s="63">
        <f>IF(AV45*14=0,"",AV45*14)</f>
        <v>224</v>
      </c>
      <c r="AX45" s="65" t="s">
        <v>17</v>
      </c>
      <c r="AY45" s="117" t="s">
        <v>17</v>
      </c>
      <c r="AZ45" s="68">
        <f>IF(D45+J45+P45+V45+AB45+AH45+AN45+AT45=0,"",D45+J45+P45+V45+AB45+AH45+AN45+AT45)</f>
        <v>2</v>
      </c>
      <c r="BA45" s="125">
        <f>IF((P45+V45+AB45+AH45+AN45+AT45)*14=0,"",(P45+V45+AB45+AH45+AN45+AT45)*14)</f>
        <v>28</v>
      </c>
      <c r="BB45" s="195">
        <f>IF(F45+L45+R45+X45+AD45+AJ45+AP45=0,"",F45+L45+R45+X45+AD45+AJ45+AP45)</f>
        <v>2</v>
      </c>
      <c r="BC45" s="89">
        <f>IF((L45+F45+R45+X45+AD45+AJ45+AP45+AV45)*14=0,"",(L45+F45+R45+X45+AD45+AJ45+AP45+AV45)*14)</f>
        <v>252</v>
      </c>
      <c r="BD45" s="65" t="s">
        <v>17</v>
      </c>
      <c r="BE45" s="69" t="s">
        <v>40</v>
      </c>
      <c r="BF45" s="46"/>
      <c r="BG45" s="46"/>
    </row>
    <row r="46" spans="1:59" ht="15.75" customHeight="1" thickBot="1">
      <c r="A46" s="148"/>
      <c r="B46" s="147"/>
      <c r="C46" s="146" t="s">
        <v>42</v>
      </c>
      <c r="D46" s="143">
        <f>D39+D45</f>
        <v>16</v>
      </c>
      <c r="E46" s="141">
        <f>IF(D46*14=0,"",D46*14)</f>
        <v>224</v>
      </c>
      <c r="F46" s="142">
        <f>F39+F45</f>
        <v>17</v>
      </c>
      <c r="G46" s="141">
        <f>IF(F46*14=0,"",F46*14)</f>
        <v>238</v>
      </c>
      <c r="H46" s="140" t="s">
        <v>17</v>
      </c>
      <c r="I46" s="144" t="s">
        <v>17</v>
      </c>
      <c r="J46" s="143">
        <f>J39+J45</f>
        <v>17</v>
      </c>
      <c r="K46" s="141">
        <f>IF(J46*14=0,"",J46*14)</f>
        <v>238</v>
      </c>
      <c r="L46" s="142">
        <f>L39+L45</f>
        <v>19</v>
      </c>
      <c r="M46" s="141">
        <f>IF(L46*14=0,"",L46*14)</f>
        <v>266</v>
      </c>
      <c r="N46" s="140" t="s">
        <v>17</v>
      </c>
      <c r="O46" s="144" t="s">
        <v>17</v>
      </c>
      <c r="P46" s="143">
        <f>P39+P45</f>
        <v>13</v>
      </c>
      <c r="Q46" s="141">
        <f>IF(P46*14=0,"",P46*14)</f>
        <v>182</v>
      </c>
      <c r="R46" s="142">
        <f>R39+R45</f>
        <v>21</v>
      </c>
      <c r="S46" s="141">
        <f>IF(R46*14=0,"",R46*14)</f>
        <v>294</v>
      </c>
      <c r="T46" s="145" t="s">
        <v>17</v>
      </c>
      <c r="U46" s="144" t="s">
        <v>17</v>
      </c>
      <c r="V46" s="143">
        <f>V39+V45</f>
        <v>27</v>
      </c>
      <c r="W46" s="141">
        <f>IF(V46*14=0,"",V46*14)</f>
        <v>378</v>
      </c>
      <c r="X46" s="142">
        <f>X39+X45</f>
        <v>16</v>
      </c>
      <c r="Y46" s="141">
        <f>IF(X46*14=0,"",X46*14)</f>
        <v>224</v>
      </c>
      <c r="Z46" s="140" t="s">
        <v>17</v>
      </c>
      <c r="AA46" s="144" t="s">
        <v>17</v>
      </c>
      <c r="AB46" s="143">
        <f>AB39+AB45</f>
        <v>12</v>
      </c>
      <c r="AC46" s="141">
        <f>IF(AB46*14=0,"",AB46*14)</f>
        <v>168</v>
      </c>
      <c r="AD46" s="142">
        <f>AD39+AD45</f>
        <v>12</v>
      </c>
      <c r="AE46" s="141">
        <f>IF(AD46*14=0,"",AD46*14)</f>
        <v>168</v>
      </c>
      <c r="AF46" s="140" t="s">
        <v>17</v>
      </c>
      <c r="AG46" s="144" t="s">
        <v>17</v>
      </c>
      <c r="AH46" s="143">
        <f>AH39+AH45</f>
        <v>16</v>
      </c>
      <c r="AI46" s="141">
        <f>IF(AH46*14=0,"",AH46*14)</f>
        <v>224</v>
      </c>
      <c r="AJ46" s="142">
        <f>AJ39+AJ45</f>
        <v>17</v>
      </c>
      <c r="AK46" s="141">
        <f>IF(AJ46*14=0,"",AJ46*14)</f>
        <v>238</v>
      </c>
      <c r="AL46" s="140" t="s">
        <v>17</v>
      </c>
      <c r="AM46" s="144" t="s">
        <v>17</v>
      </c>
      <c r="AN46" s="143">
        <f>AN39+AN45</f>
        <v>15</v>
      </c>
      <c r="AO46" s="141">
        <f>IF(AN46*14=0,"",AN46*14)</f>
        <v>210</v>
      </c>
      <c r="AP46" s="142">
        <f>AP39+AP45</f>
        <v>18</v>
      </c>
      <c r="AQ46" s="141">
        <f>IF(AP46*14=0,"",AP46*14)</f>
        <v>252</v>
      </c>
      <c r="AR46" s="145" t="s">
        <v>17</v>
      </c>
      <c r="AS46" s="144" t="s">
        <v>17</v>
      </c>
      <c r="AT46" s="143">
        <f>AT39+AT45</f>
        <v>7</v>
      </c>
      <c r="AU46" s="141">
        <f>IF(AT46*14=0,"",AT46*14)</f>
        <v>98</v>
      </c>
      <c r="AV46" s="142">
        <f>AV39+AV45</f>
        <v>24</v>
      </c>
      <c r="AW46" s="141">
        <f>IF(AV46*14=0,"",AV46*14)</f>
        <v>336</v>
      </c>
      <c r="AX46" s="140" t="s">
        <v>17</v>
      </c>
      <c r="AY46" s="139" t="s">
        <v>17</v>
      </c>
      <c r="AZ46" s="138">
        <f>IF(D46+J46+P46+V46+AB46+AN46+AT46+AH46=0,"",D46+J46+P46+V46+AB46+AN46+AT46+AH46)</f>
        <v>123</v>
      </c>
      <c r="BA46" s="125">
        <f>IF((D46+J46+P46+V46+AB46+AH46+AN46+AT46)*14=0,"",(D46+J46+P46+V46+AB46+AH46+AN46+AT46)*14)</f>
        <v>1722</v>
      </c>
      <c r="BB46" s="126">
        <f>IF(F46+L46+R46+X46+AD46+AP46+AV46+AJ46=0,"",F46+L46+R46+X46+AD46+AP46+AV46+AJ46)</f>
        <v>144</v>
      </c>
      <c r="BC46" s="196">
        <f>IF((L46+F46+R46+X46+AD46+AJ46+AP46+AV46)*14=0,"",(L46+F46+R46+X46+AD46+AJ46+AP46+AV46)*14)</f>
        <v>2016</v>
      </c>
      <c r="BD46" s="197" t="s">
        <v>17</v>
      </c>
      <c r="BE46" s="198" t="s">
        <v>40</v>
      </c>
      <c r="BF46" s="46"/>
      <c r="BG46" s="46"/>
    </row>
    <row r="47" spans="1:59" s="37" customFormat="1" ht="15.75" customHeight="1" thickTop="1">
      <c r="A47" s="137"/>
      <c r="B47" s="136"/>
      <c r="C47" s="70"/>
      <c r="D47" s="812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12"/>
      <c r="AC47" s="851"/>
      <c r="AD47" s="851"/>
      <c r="AE47" s="851"/>
      <c r="AF47" s="851"/>
      <c r="AG47" s="851"/>
      <c r="AH47" s="851"/>
      <c r="AI47" s="851"/>
      <c r="AJ47" s="851"/>
      <c r="AK47" s="851"/>
      <c r="AL47" s="851"/>
      <c r="AM47" s="851"/>
      <c r="AN47" s="851"/>
      <c r="AO47" s="851"/>
      <c r="AP47" s="851"/>
      <c r="AQ47" s="851"/>
      <c r="AR47" s="851"/>
      <c r="AS47" s="851"/>
      <c r="AT47" s="851"/>
      <c r="AU47" s="851"/>
      <c r="AV47" s="851"/>
      <c r="AW47" s="851"/>
      <c r="AX47" s="851"/>
      <c r="AY47" s="851"/>
      <c r="AZ47" s="741"/>
      <c r="BA47" s="852"/>
      <c r="BB47" s="852"/>
      <c r="BC47" s="853"/>
      <c r="BD47" s="853"/>
      <c r="BE47" s="854"/>
      <c r="BF47" s="46"/>
      <c r="BG47" s="46"/>
    </row>
    <row r="48" spans="1:59" s="37" customFormat="1" ht="15.75" customHeight="1">
      <c r="A48" s="406"/>
      <c r="B48" s="374" t="s">
        <v>15</v>
      </c>
      <c r="C48" s="375" t="s">
        <v>20</v>
      </c>
      <c r="D48" s="407"/>
      <c r="E48" s="266"/>
      <c r="F48" s="266"/>
      <c r="G48" s="266"/>
      <c r="H48" s="267"/>
      <c r="I48" s="408"/>
      <c r="J48" s="376"/>
      <c r="K48" s="266"/>
      <c r="L48" s="266"/>
      <c r="M48" s="266"/>
      <c r="N48" s="267"/>
      <c r="O48" s="408"/>
      <c r="P48" s="377"/>
      <c r="Q48" s="266"/>
      <c r="R48" s="266"/>
      <c r="S48" s="266"/>
      <c r="T48" s="267"/>
      <c r="U48" s="267"/>
      <c r="V48" s="377"/>
      <c r="W48" s="266"/>
      <c r="X48" s="266"/>
      <c r="Y48" s="266"/>
      <c r="Z48" s="267"/>
      <c r="AA48" s="408"/>
      <c r="AB48" s="376"/>
      <c r="AC48" s="266"/>
      <c r="AD48" s="266"/>
      <c r="AE48" s="266"/>
      <c r="AF48" s="267"/>
      <c r="AG48" s="267"/>
      <c r="AH48" s="267"/>
      <c r="AI48" s="266"/>
      <c r="AJ48" s="266"/>
      <c r="AK48" s="19"/>
      <c r="AL48" s="28"/>
      <c r="AM48" s="442"/>
      <c r="AN48" s="376"/>
      <c r="AO48" s="266"/>
      <c r="AP48" s="266"/>
      <c r="AQ48" s="266"/>
      <c r="AR48" s="267"/>
      <c r="AS48" s="408"/>
      <c r="AT48" s="376"/>
      <c r="AU48" s="266"/>
      <c r="AV48" s="266"/>
      <c r="AW48" s="255"/>
      <c r="AX48" s="268"/>
      <c r="AY48" s="269"/>
      <c r="AZ48" s="71"/>
      <c r="BA48" s="270"/>
      <c r="BB48" s="270"/>
      <c r="BC48" s="270"/>
      <c r="BD48" s="270"/>
      <c r="BE48" s="98"/>
      <c r="BF48" s="46"/>
      <c r="BG48" s="46"/>
    </row>
    <row r="49" spans="1:59" s="37" customFormat="1" ht="15.75" customHeight="1">
      <c r="A49" s="78"/>
      <c r="B49" s="271" t="s">
        <v>15</v>
      </c>
      <c r="C49" s="272" t="s">
        <v>21</v>
      </c>
      <c r="D49" s="273"/>
      <c r="E49" s="266"/>
      <c r="F49" s="266"/>
      <c r="G49" s="266"/>
      <c r="H49" s="267"/>
      <c r="I49" s="274"/>
      <c r="J49" s="376"/>
      <c r="K49" s="266"/>
      <c r="L49" s="266"/>
      <c r="M49" s="266"/>
      <c r="N49" s="267"/>
      <c r="O49" s="274"/>
      <c r="P49" s="377"/>
      <c r="Q49" s="266"/>
      <c r="R49" s="266"/>
      <c r="S49" s="266"/>
      <c r="T49" s="267"/>
      <c r="U49" s="267"/>
      <c r="V49" s="377"/>
      <c r="W49" s="266"/>
      <c r="X49" s="266"/>
      <c r="Y49" s="266"/>
      <c r="Z49" s="267"/>
      <c r="AA49" s="274"/>
      <c r="AB49" s="376"/>
      <c r="AC49" s="266"/>
      <c r="AD49" s="266"/>
      <c r="AE49" s="266"/>
      <c r="AF49" s="267"/>
      <c r="AG49" s="267"/>
      <c r="AH49" s="267"/>
      <c r="AI49" s="266"/>
      <c r="AJ49" s="266"/>
      <c r="AK49" s="19"/>
      <c r="AL49" s="28"/>
      <c r="AM49" s="79"/>
      <c r="AN49" s="376"/>
      <c r="AO49" s="266"/>
      <c r="AP49" s="266"/>
      <c r="AQ49" s="266"/>
      <c r="AR49" s="267"/>
      <c r="AS49" s="274"/>
      <c r="AT49" s="376"/>
      <c r="AU49" s="266"/>
      <c r="AV49" s="266"/>
      <c r="AW49" s="255"/>
      <c r="AX49" s="268"/>
      <c r="AY49" s="269"/>
      <c r="AZ49" s="71"/>
      <c r="BA49" s="270"/>
      <c r="BB49" s="270"/>
      <c r="BC49" s="270"/>
      <c r="BD49" s="270"/>
      <c r="BE49" s="98"/>
      <c r="BF49" s="46"/>
      <c r="BG49" s="46"/>
    </row>
    <row r="50" spans="1:59" s="37" customFormat="1" ht="15.95" customHeight="1">
      <c r="A50" s="78"/>
      <c r="B50" s="271" t="s">
        <v>15</v>
      </c>
      <c r="C50" s="272" t="s">
        <v>30</v>
      </c>
      <c r="D50" s="273"/>
      <c r="E50" s="266"/>
      <c r="F50" s="266"/>
      <c r="G50" s="266"/>
      <c r="H50" s="267"/>
      <c r="I50" s="274"/>
      <c r="J50" s="376"/>
      <c r="K50" s="266"/>
      <c r="L50" s="266"/>
      <c r="M50" s="266"/>
      <c r="N50" s="267"/>
      <c r="O50" s="274"/>
      <c r="P50" s="377"/>
      <c r="Q50" s="266"/>
      <c r="R50" s="266"/>
      <c r="S50" s="266"/>
      <c r="T50" s="267"/>
      <c r="U50" s="267"/>
      <c r="V50" s="377"/>
      <c r="W50" s="266"/>
      <c r="X50" s="266"/>
      <c r="Y50" s="266"/>
      <c r="Z50" s="267"/>
      <c r="AA50" s="274"/>
      <c r="AB50" s="376"/>
      <c r="AC50" s="266"/>
      <c r="AD50" s="266"/>
      <c r="AE50" s="266"/>
      <c r="AF50" s="267"/>
      <c r="AG50" s="267"/>
      <c r="AH50" s="267"/>
      <c r="AI50" s="266"/>
      <c r="AJ50" s="266"/>
      <c r="AK50" s="19"/>
      <c r="AL50" s="28"/>
      <c r="AM50" s="79"/>
      <c r="AN50" s="376"/>
      <c r="AO50" s="266"/>
      <c r="AP50" s="266"/>
      <c r="AQ50" s="266"/>
      <c r="AR50" s="267"/>
      <c r="AS50" s="274"/>
      <c r="AT50" s="376"/>
      <c r="AU50" s="266"/>
      <c r="AV50" s="266"/>
      <c r="AW50" s="255"/>
      <c r="AX50" s="268"/>
      <c r="AY50" s="269"/>
      <c r="AZ50" s="71"/>
      <c r="BA50" s="270"/>
      <c r="BB50" s="270"/>
      <c r="BC50" s="270"/>
      <c r="BD50" s="270"/>
      <c r="BE50" s="98"/>
      <c r="BF50" s="46"/>
      <c r="BG50" s="46"/>
    </row>
    <row r="51" spans="1:59" s="37" customFormat="1" ht="15.75" customHeight="1">
      <c r="A51" s="817"/>
      <c r="B51" s="855"/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  <c r="Y51" s="855"/>
      <c r="Z51" s="855"/>
      <c r="AA51" s="855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275"/>
      <c r="AX51" s="275"/>
      <c r="AY51" s="275"/>
      <c r="AZ51" s="410"/>
      <c r="BA51" s="411"/>
      <c r="BB51" s="411"/>
      <c r="BC51" s="411"/>
      <c r="BD51" s="411"/>
      <c r="BE51" s="412"/>
      <c r="BF51" s="46"/>
      <c r="BG51" s="46"/>
    </row>
    <row r="52" spans="1:59" s="37" customFormat="1" ht="15.75" customHeight="1">
      <c r="A52" s="819" t="s">
        <v>22</v>
      </c>
      <c r="B52" s="820"/>
      <c r="C52" s="820"/>
      <c r="D52" s="820"/>
      <c r="E52" s="820"/>
      <c r="F52" s="820"/>
      <c r="G52" s="820"/>
      <c r="H52" s="820"/>
      <c r="I52" s="820"/>
      <c r="J52" s="820"/>
      <c r="K52" s="820"/>
      <c r="L52" s="820"/>
      <c r="M52" s="820"/>
      <c r="N52" s="820"/>
      <c r="O52" s="820"/>
      <c r="P52" s="820"/>
      <c r="Q52" s="820"/>
      <c r="R52" s="820"/>
      <c r="S52" s="820"/>
      <c r="T52" s="820"/>
      <c r="U52" s="820"/>
      <c r="V52" s="820"/>
      <c r="W52" s="820"/>
      <c r="X52" s="820"/>
      <c r="Y52" s="820"/>
      <c r="Z52" s="820"/>
      <c r="AA52" s="820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413"/>
      <c r="AX52" s="413"/>
      <c r="AY52" s="413"/>
      <c r="AZ52" s="410"/>
      <c r="BA52" s="411"/>
      <c r="BB52" s="411"/>
      <c r="BC52" s="411"/>
      <c r="BD52" s="411"/>
      <c r="BE52" s="412"/>
      <c r="BF52" s="46"/>
      <c r="BG52" s="46"/>
    </row>
    <row r="53" spans="1:59" s="37" customFormat="1" ht="16.5" customHeight="1">
      <c r="A53" s="414"/>
      <c r="B53" s="415"/>
      <c r="C53" s="416" t="s">
        <v>23</v>
      </c>
      <c r="D53" s="276"/>
      <c r="E53" s="277"/>
      <c r="F53" s="277"/>
      <c r="G53" s="277"/>
      <c r="H53" s="250"/>
      <c r="I53" s="278" t="str">
        <f>IF(COUNTIF(I12:I50,"A")=0,"",COUNTIF(I12:I50,"A"))</f>
        <v/>
      </c>
      <c r="J53" s="276"/>
      <c r="K53" s="277"/>
      <c r="L53" s="277"/>
      <c r="M53" s="277"/>
      <c r="N53" s="250"/>
      <c r="O53" s="278" t="str">
        <f>IF(COUNTIF(O12:O50,"A")=0,"",COUNTIF(O12:O50,"A"))</f>
        <v/>
      </c>
      <c r="P53" s="276"/>
      <c r="Q53" s="277"/>
      <c r="R53" s="277"/>
      <c r="S53" s="277"/>
      <c r="T53" s="250"/>
      <c r="U53" s="278" t="str">
        <f>IF(COUNTIF(U12:U50,"A")=0,"",COUNTIF(U12:U50,"A"))</f>
        <v/>
      </c>
      <c r="V53" s="276"/>
      <c r="W53" s="277"/>
      <c r="X53" s="277"/>
      <c r="Y53" s="277"/>
      <c r="Z53" s="250"/>
      <c r="AA53" s="278" t="str">
        <f>IF(COUNTIF(AA12:AA50,"A")=0,"",COUNTIF(AA12:AA50,"A"))</f>
        <v/>
      </c>
      <c r="AB53" s="276"/>
      <c r="AC53" s="277"/>
      <c r="AD53" s="277"/>
      <c r="AE53" s="277"/>
      <c r="AF53" s="250"/>
      <c r="AG53" s="278" t="str">
        <f>IF(COUNTIF(AG12:AG50,"A")=0,"",COUNTIF(AG12:AG50,"A"))</f>
        <v/>
      </c>
      <c r="AH53" s="276"/>
      <c r="AI53" s="277"/>
      <c r="AJ53" s="277"/>
      <c r="AK53" s="277"/>
      <c r="AL53" s="250"/>
      <c r="AM53" s="278" t="str">
        <f>IF(COUNTIF(AM12:AM50,"A")=0,"",COUNTIF(AM12:AM50,"A"))</f>
        <v/>
      </c>
      <c r="AN53" s="276"/>
      <c r="AO53" s="277"/>
      <c r="AP53" s="277"/>
      <c r="AQ53" s="277"/>
      <c r="AR53" s="250"/>
      <c r="AS53" s="278" t="str">
        <f>IF(COUNTIF(AS12:AS50,"A")=0,"",COUNTIF(AS12:AS50,"A"))</f>
        <v/>
      </c>
      <c r="AT53" s="276"/>
      <c r="AU53" s="277"/>
      <c r="AV53" s="277"/>
      <c r="AW53" s="277"/>
      <c r="AX53" s="250"/>
      <c r="AY53" s="278">
        <f>IF(COUNTIF(AY12:AY50,"A")=0,"",COUNTIF(AY12:AY50,"A"))</f>
        <v>1</v>
      </c>
      <c r="AZ53" s="417"/>
      <c r="BA53" s="277"/>
      <c r="BB53" s="277"/>
      <c r="BC53" s="277"/>
      <c r="BD53" s="250"/>
      <c r="BE53" s="381">
        <f t="shared" ref="BE53:BE65" si="26">IF(SUM(I53:AY53)=0,"",SUM(I53:AY53))</f>
        <v>1</v>
      </c>
      <c r="BF53" s="46"/>
      <c r="BG53" s="46"/>
    </row>
    <row r="54" spans="1:59" s="37" customFormat="1" ht="15.75" customHeight="1">
      <c r="A54" s="414"/>
      <c r="B54" s="415"/>
      <c r="C54" s="416" t="s">
        <v>24</v>
      </c>
      <c r="D54" s="276"/>
      <c r="E54" s="277"/>
      <c r="F54" s="277"/>
      <c r="G54" s="277"/>
      <c r="H54" s="250"/>
      <c r="I54" s="278" t="str">
        <f>IF(COUNTIF(I12:I50,"B")=0,"",COUNTIF(I12:I50,"B"))</f>
        <v/>
      </c>
      <c r="J54" s="276"/>
      <c r="K54" s="277"/>
      <c r="L54" s="277"/>
      <c r="M54" s="277"/>
      <c r="N54" s="250"/>
      <c r="O54" s="278" t="str">
        <f>IF(COUNTIF(O12:O50,"B")=0,"",COUNTIF(O12:O50,"B"))</f>
        <v/>
      </c>
      <c r="P54" s="276"/>
      <c r="Q54" s="277"/>
      <c r="R54" s="277"/>
      <c r="S54" s="277"/>
      <c r="T54" s="250"/>
      <c r="U54" s="278" t="str">
        <f>IF(COUNTIF(U12:U50,"B")=0,"",COUNTIF(U12:U50,"B"))</f>
        <v/>
      </c>
      <c r="V54" s="276"/>
      <c r="W54" s="277"/>
      <c r="X54" s="277"/>
      <c r="Y54" s="277"/>
      <c r="Z54" s="250"/>
      <c r="AA54" s="278" t="str">
        <f>IF(COUNTIF(AA12:AA50,"B")=0,"",COUNTIF(AA12:AA50,"B"))</f>
        <v/>
      </c>
      <c r="AB54" s="276"/>
      <c r="AC54" s="277"/>
      <c r="AD54" s="277"/>
      <c r="AE54" s="277"/>
      <c r="AF54" s="250"/>
      <c r="AG54" s="278" t="str">
        <f>IF(COUNTIF(AG12:AG50,"B")=0,"",COUNTIF(AG12:AG50,"B"))</f>
        <v/>
      </c>
      <c r="AH54" s="276"/>
      <c r="AI54" s="277"/>
      <c r="AJ54" s="277"/>
      <c r="AK54" s="277"/>
      <c r="AL54" s="250"/>
      <c r="AM54" s="278" t="str">
        <f>IF(COUNTIF(AM12:AM50,"B")=0,"",COUNTIF(AM12:AM50,"B"))</f>
        <v/>
      </c>
      <c r="AN54" s="276"/>
      <c r="AO54" s="277"/>
      <c r="AP54" s="277"/>
      <c r="AQ54" s="277"/>
      <c r="AR54" s="250"/>
      <c r="AS54" s="278" t="str">
        <f>IF(COUNTIF(AS12:AS50,"B")=0,"",COUNTIF(AS12:AS50,"B"))</f>
        <v/>
      </c>
      <c r="AT54" s="276"/>
      <c r="AU54" s="277"/>
      <c r="AV54" s="277"/>
      <c r="AW54" s="277"/>
      <c r="AX54" s="250"/>
      <c r="AY54" s="278" t="str">
        <f>IF(COUNTIF(AY12:AY50,"B")=0,"",COUNTIF(AY12:AY50,"B"))</f>
        <v/>
      </c>
      <c r="AZ54" s="417"/>
      <c r="BA54" s="277"/>
      <c r="BB54" s="277"/>
      <c r="BC54" s="277"/>
      <c r="BD54" s="250"/>
      <c r="BE54" s="381" t="str">
        <f t="shared" si="26"/>
        <v/>
      </c>
      <c r="BF54" s="46"/>
      <c r="BG54" s="46"/>
    </row>
    <row r="55" spans="1:59" s="37" customFormat="1" ht="15.75" customHeight="1">
      <c r="A55" s="414"/>
      <c r="B55" s="415"/>
      <c r="C55" s="416" t="s">
        <v>57</v>
      </c>
      <c r="D55" s="276"/>
      <c r="E55" s="277"/>
      <c r="F55" s="277"/>
      <c r="G55" s="277"/>
      <c r="H55" s="250"/>
      <c r="I55" s="278" t="str">
        <f>IF(COUNTIF(I12:I50,"ÉÉ")=0,"",COUNTIF(I12:I50,"ÉÉ"))</f>
        <v/>
      </c>
      <c r="J55" s="276"/>
      <c r="K55" s="277"/>
      <c r="L55" s="277"/>
      <c r="M55" s="277"/>
      <c r="N55" s="250"/>
      <c r="O55" s="278" t="str">
        <f>IF(COUNTIF(O12:O50,"ÉÉ")=0,"",COUNTIF(O12:O50,"ÉÉ"))</f>
        <v/>
      </c>
      <c r="P55" s="276"/>
      <c r="Q55" s="277"/>
      <c r="R55" s="277"/>
      <c r="S55" s="277"/>
      <c r="T55" s="250"/>
      <c r="U55" s="278" t="str">
        <f>IF(COUNTIF(U12:U50,"ÉÉ")=0,"",COUNTIF(U12:U50,"ÉÉ"))</f>
        <v/>
      </c>
      <c r="V55" s="276"/>
      <c r="W55" s="277"/>
      <c r="X55" s="277"/>
      <c r="Y55" s="277"/>
      <c r="Z55" s="250"/>
      <c r="AA55" s="278" t="str">
        <f>IF(COUNTIF(AA12:AA50,"ÉÉ")=0,"",COUNTIF(AA12:AA50,"ÉÉ"))</f>
        <v/>
      </c>
      <c r="AB55" s="276"/>
      <c r="AC55" s="277"/>
      <c r="AD55" s="277"/>
      <c r="AE55" s="277"/>
      <c r="AF55" s="250"/>
      <c r="AG55" s="278">
        <f>IF(COUNTIF(AG12:AG50,"ÉÉ")=0,"",COUNTIF(AG12:AG50,"ÉÉ"))</f>
        <v>2</v>
      </c>
      <c r="AH55" s="276"/>
      <c r="AI55" s="277"/>
      <c r="AJ55" s="277"/>
      <c r="AK55" s="277"/>
      <c r="AL55" s="250"/>
      <c r="AM55" s="278">
        <f>IF(COUNTIF(AM12:AM50,"ÉÉ")=0,"",COUNTIF(AM12:AM50,"ÉÉ"))</f>
        <v>3</v>
      </c>
      <c r="AN55" s="276"/>
      <c r="AO55" s="277"/>
      <c r="AP55" s="277"/>
      <c r="AQ55" s="277"/>
      <c r="AR55" s="250"/>
      <c r="AS55" s="278">
        <f>IF(COUNTIF(AS12:AS50,"ÉÉ")=0,"",COUNTIF(AS12:AS50,"ÉÉ"))</f>
        <v>2</v>
      </c>
      <c r="AT55" s="276"/>
      <c r="AU55" s="277"/>
      <c r="AV55" s="277"/>
      <c r="AW55" s="277"/>
      <c r="AX55" s="250"/>
      <c r="AY55" s="278">
        <f>IF(COUNTIF(AY12:AY50,"ÉÉ")=0,"",COUNTIF(AY12:AY50,"ÉÉ"))</f>
        <v>1</v>
      </c>
      <c r="AZ55" s="417"/>
      <c r="BA55" s="277"/>
      <c r="BB55" s="277"/>
      <c r="BC55" s="277"/>
      <c r="BD55" s="250"/>
      <c r="BE55" s="381">
        <f t="shared" si="26"/>
        <v>8</v>
      </c>
      <c r="BF55" s="46"/>
      <c r="BG55" s="46"/>
    </row>
    <row r="56" spans="1:59" s="37" customFormat="1" ht="15.75" customHeight="1">
      <c r="A56" s="414"/>
      <c r="B56" s="415"/>
      <c r="C56" s="416" t="s">
        <v>58</v>
      </c>
      <c r="D56" s="280"/>
      <c r="E56" s="281"/>
      <c r="F56" s="281"/>
      <c r="G56" s="281"/>
      <c r="H56" s="282"/>
      <c r="I56" s="278" t="str">
        <f>IF(COUNTIF(I12:I50,"ÉÉ(Z)")=0,"",COUNTIF(I12:I50,"ÉÉ(Z)"))</f>
        <v/>
      </c>
      <c r="J56" s="280"/>
      <c r="K56" s="281"/>
      <c r="L56" s="281"/>
      <c r="M56" s="281"/>
      <c r="N56" s="282"/>
      <c r="O56" s="278" t="str">
        <f>IF(COUNTIF(O12:O50,"ÉÉ(Z)")=0,"",COUNTIF(O12:O50,"ÉÉ(Z)"))</f>
        <v/>
      </c>
      <c r="P56" s="280"/>
      <c r="Q56" s="281"/>
      <c r="R56" s="281"/>
      <c r="S56" s="281"/>
      <c r="T56" s="282"/>
      <c r="U56" s="278" t="str">
        <f>IF(COUNTIF(U12:U50,"ÉÉ(Z)")=0,"",COUNTIF(U12:U50,"ÉÉ(Z)"))</f>
        <v/>
      </c>
      <c r="V56" s="280"/>
      <c r="W56" s="281"/>
      <c r="X56" s="281"/>
      <c r="Y56" s="281"/>
      <c r="Z56" s="282"/>
      <c r="AA56" s="278" t="str">
        <f>IF(COUNTIF(AA12:AA50,"ÉÉ(Z)")=0,"",COUNTIF(AA12:AA50,"ÉÉ(Z)"))</f>
        <v/>
      </c>
      <c r="AB56" s="280"/>
      <c r="AC56" s="281"/>
      <c r="AD56" s="281"/>
      <c r="AE56" s="281"/>
      <c r="AF56" s="282"/>
      <c r="AG56" s="278" t="str">
        <f>IF(COUNTIF(AG12:AG50,"ÉÉ(Z)")=0,"",COUNTIF(AG12:AG50,"ÉÉ(Z)"))</f>
        <v/>
      </c>
      <c r="AH56" s="280"/>
      <c r="AI56" s="281"/>
      <c r="AJ56" s="281"/>
      <c r="AK56" s="281"/>
      <c r="AL56" s="282"/>
      <c r="AM56" s="278" t="str">
        <f>IF(COUNTIF(AM12:AM50,"ÉÉ(Z)")=0,"",COUNTIF(AM12:AM50,"ÉÉ(Z)"))</f>
        <v/>
      </c>
      <c r="AN56" s="280"/>
      <c r="AO56" s="281"/>
      <c r="AP56" s="281"/>
      <c r="AQ56" s="281"/>
      <c r="AR56" s="282"/>
      <c r="AS56" s="278" t="str">
        <f>IF(COUNTIF(AS12:AS50,"ÉÉ(Z)")=0,"",COUNTIF(AS12:AS50,"ÉÉ(Z)"))</f>
        <v/>
      </c>
      <c r="AT56" s="280"/>
      <c r="AU56" s="281"/>
      <c r="AV56" s="281"/>
      <c r="AW56" s="281"/>
      <c r="AX56" s="282"/>
      <c r="AY56" s="278" t="str">
        <f>IF(COUNTIF(AY12:AY50,"ÉÉ(Z)")=0,"",COUNTIF(AY12:AY50,"ÉÉ(Z)"))</f>
        <v/>
      </c>
      <c r="AZ56" s="418"/>
      <c r="BA56" s="281"/>
      <c r="BB56" s="281"/>
      <c r="BC56" s="281"/>
      <c r="BD56" s="282"/>
      <c r="BE56" s="381" t="str">
        <f t="shared" si="26"/>
        <v/>
      </c>
    </row>
    <row r="57" spans="1:59" s="37" customFormat="1" ht="15.75" customHeight="1">
      <c r="A57" s="414"/>
      <c r="B57" s="415"/>
      <c r="C57" s="416" t="s">
        <v>59</v>
      </c>
      <c r="D57" s="276"/>
      <c r="E57" s="277"/>
      <c r="F57" s="277"/>
      <c r="G57" s="277"/>
      <c r="H57" s="250"/>
      <c r="I57" s="278" t="str">
        <f>IF(COUNTIF(I12:I50,"GYJ")=0,"",COUNTIF(I12:I50,"GYJ"))</f>
        <v/>
      </c>
      <c r="J57" s="276"/>
      <c r="K57" s="277"/>
      <c r="L57" s="277"/>
      <c r="M57" s="277"/>
      <c r="N57" s="250"/>
      <c r="O57" s="278" t="str">
        <f>IF(COUNTIF(O12:O50,"GYJ")=0,"",COUNTIF(O12:O50,"GYJ"))</f>
        <v/>
      </c>
      <c r="P57" s="276"/>
      <c r="Q57" s="277"/>
      <c r="R57" s="277"/>
      <c r="S57" s="277"/>
      <c r="T57" s="250"/>
      <c r="U57" s="278" t="str">
        <f>IF(COUNTIF(U12:U50,"GYJ")=0,"",COUNTIF(U12:U50,"GYJ"))</f>
        <v/>
      </c>
      <c r="V57" s="276"/>
      <c r="W57" s="277"/>
      <c r="X57" s="277"/>
      <c r="Y57" s="277"/>
      <c r="Z57" s="250"/>
      <c r="AA57" s="278">
        <f>IF(COUNTIF(AA12:AA50,"GYJ")=0,"",COUNTIF(AA12:AA50,"GYJ"))</f>
        <v>2</v>
      </c>
      <c r="AB57" s="276"/>
      <c r="AC57" s="277"/>
      <c r="AD57" s="277"/>
      <c r="AE57" s="277"/>
      <c r="AF57" s="250"/>
      <c r="AG57" s="278">
        <f>IF(COUNTIF(AG12:AG50,"GYJ")=0,"",COUNTIF(AG12:AG50,"GYJ"))</f>
        <v>1</v>
      </c>
      <c r="AH57" s="276"/>
      <c r="AI57" s="277"/>
      <c r="AJ57" s="277"/>
      <c r="AK57" s="277"/>
      <c r="AL57" s="250"/>
      <c r="AM57" s="278">
        <f>IF(COUNTIF(AM12:AM50,"GYJ")=0,"",COUNTIF(AM12:AM50,"GYJ"))</f>
        <v>2</v>
      </c>
      <c r="AN57" s="276"/>
      <c r="AO57" s="277"/>
      <c r="AP57" s="277"/>
      <c r="AQ57" s="277"/>
      <c r="AR57" s="250"/>
      <c r="AS57" s="278">
        <f>IF(COUNTIF(AS12:AS50,"GYJ")=0,"",COUNTIF(AS12:AS50,"GYJ"))</f>
        <v>1</v>
      </c>
      <c r="AT57" s="276"/>
      <c r="AU57" s="277"/>
      <c r="AV57" s="277"/>
      <c r="AW57" s="277"/>
      <c r="AX57" s="250"/>
      <c r="AY57" s="278" t="str">
        <f>IF(COUNTIF(AY12:AY50,"GYJ")=0,"",COUNTIF(AY12:AY50,"GYJ"))</f>
        <v/>
      </c>
      <c r="AZ57" s="417"/>
      <c r="BA57" s="277"/>
      <c r="BB57" s="277"/>
      <c r="BC57" s="277"/>
      <c r="BD57" s="250"/>
      <c r="BE57" s="381">
        <f t="shared" si="26"/>
        <v>6</v>
      </c>
    </row>
    <row r="58" spans="1:59" s="37" customFormat="1" ht="13.7" customHeight="1">
      <c r="A58" s="414"/>
      <c r="B58" s="419"/>
      <c r="C58" s="416" t="s">
        <v>60</v>
      </c>
      <c r="D58" s="276"/>
      <c r="E58" s="277"/>
      <c r="F58" s="277"/>
      <c r="G58" s="277"/>
      <c r="H58" s="250"/>
      <c r="I58" s="278" t="str">
        <f>IF(COUNTIF(I12:I50,"GYJ(Z)")=0,"",COUNTIF(I12:I50,"GYJ(Z)"))</f>
        <v/>
      </c>
      <c r="J58" s="276"/>
      <c r="K58" s="277"/>
      <c r="L58" s="277"/>
      <c r="M58" s="277"/>
      <c r="N58" s="250"/>
      <c r="O58" s="278" t="str">
        <f>IF(COUNTIF(O12:O50,"GYJ(Z)")=0,"",COUNTIF(O12:O50,"GYJ(Z)"))</f>
        <v/>
      </c>
      <c r="P58" s="276"/>
      <c r="Q58" s="277"/>
      <c r="R58" s="277"/>
      <c r="S58" s="277"/>
      <c r="T58" s="250"/>
      <c r="U58" s="278" t="str">
        <f>IF(COUNTIF(U12:U50,"GYJ(Z)")=0,"",COUNTIF(U12:U50,"GYJ(Z)"))</f>
        <v/>
      </c>
      <c r="V58" s="276"/>
      <c r="W58" s="277"/>
      <c r="X58" s="277"/>
      <c r="Y58" s="277"/>
      <c r="Z58" s="250"/>
      <c r="AA58" s="278" t="str">
        <f>IF(COUNTIF(AA12:AA50,"GYJ(Z)")=0,"",COUNTIF(AA12:AA50,"GYJ(Z)"))</f>
        <v/>
      </c>
      <c r="AB58" s="276"/>
      <c r="AC58" s="277"/>
      <c r="AD58" s="277"/>
      <c r="AE58" s="277"/>
      <c r="AF58" s="250"/>
      <c r="AG58" s="278" t="str">
        <f>IF(COUNTIF(AG12:AG50,"GYJ(Z)")=0,"",COUNTIF(AG12:AG50,"GYJ(Z)"))</f>
        <v/>
      </c>
      <c r="AH58" s="276"/>
      <c r="AI58" s="277"/>
      <c r="AJ58" s="277"/>
      <c r="AK58" s="277"/>
      <c r="AL58" s="250"/>
      <c r="AM58" s="278">
        <f>IF(COUNTIF(AM12:AM50,"GYJ(Z)")=0,"",COUNTIF(AM12:AM50,"GYJ(Z)"))</f>
        <v>1</v>
      </c>
      <c r="AN58" s="276"/>
      <c r="AO58" s="277"/>
      <c r="AP58" s="277"/>
      <c r="AQ58" s="277"/>
      <c r="AR58" s="250"/>
      <c r="AS58" s="278">
        <f>IF(COUNTIF(AS12:AS50,"GYJ(Z)")=0,"",COUNTIF(AS12:AS50,"GYJ(Z)"))</f>
        <v>1</v>
      </c>
      <c r="AT58" s="276"/>
      <c r="AU58" s="277"/>
      <c r="AV58" s="277"/>
      <c r="AW58" s="277"/>
      <c r="AX58" s="250"/>
      <c r="AY58" s="278">
        <f>IF(COUNTIF(AY12:AY50,"GYJ(Z)")=0,"",COUNTIF(AY12:AY50,"GYJ(Z)"))</f>
        <v>2</v>
      </c>
      <c r="AZ58" s="417"/>
      <c r="BA58" s="277"/>
      <c r="BB58" s="277"/>
      <c r="BC58" s="277"/>
      <c r="BD58" s="250"/>
      <c r="BE58" s="381">
        <f t="shared" si="26"/>
        <v>4</v>
      </c>
    </row>
    <row r="59" spans="1:59" s="37" customFormat="1" ht="13.7" customHeight="1">
      <c r="A59" s="414"/>
      <c r="B59" s="415"/>
      <c r="C59" s="283" t="s">
        <v>32</v>
      </c>
      <c r="D59" s="276"/>
      <c r="E59" s="277"/>
      <c r="F59" s="277"/>
      <c r="G59" s="277"/>
      <c r="H59" s="250"/>
      <c r="I59" s="278" t="str">
        <f>IF(COUNTIF(I12:I50,"K")=0,"",COUNTIF(I12:I50,"K"))</f>
        <v/>
      </c>
      <c r="J59" s="276"/>
      <c r="K59" s="277"/>
      <c r="L59" s="277"/>
      <c r="M59" s="277"/>
      <c r="N59" s="250"/>
      <c r="O59" s="278" t="str">
        <f>IF(COUNTIF(O12:O50,"K")=0,"",COUNTIF(O12:O50,"K"))</f>
        <v/>
      </c>
      <c r="P59" s="276"/>
      <c r="Q59" s="277"/>
      <c r="R59" s="277"/>
      <c r="S59" s="277"/>
      <c r="T59" s="250"/>
      <c r="U59" s="278" t="str">
        <f>IF(COUNTIF(U12:U50,"K")=0,"",COUNTIF(U12:U50,"K"))</f>
        <v/>
      </c>
      <c r="V59" s="276"/>
      <c r="W59" s="277"/>
      <c r="X59" s="277"/>
      <c r="Y59" s="277"/>
      <c r="Z59" s="250"/>
      <c r="AA59" s="278">
        <f>IF(COUNTIF(AA12:AA50,"K")=0,"",COUNTIF(AA12:AA50,"K"))</f>
        <v>2</v>
      </c>
      <c r="AB59" s="276"/>
      <c r="AC59" s="277"/>
      <c r="AD59" s="277"/>
      <c r="AE59" s="277"/>
      <c r="AF59" s="250"/>
      <c r="AG59" s="278">
        <f>IF(COUNTIF(AG12:AG50,"K")=0,"",COUNTIF(AG12:AG50,"K"))</f>
        <v>1</v>
      </c>
      <c r="AH59" s="276"/>
      <c r="AI59" s="277"/>
      <c r="AJ59" s="277"/>
      <c r="AK59" s="277"/>
      <c r="AL59" s="250"/>
      <c r="AM59" s="278">
        <f>IF(COUNTIF(AM12:AM50,"K")=0,"",COUNTIF(AM12:AM50,"K"))</f>
        <v>2</v>
      </c>
      <c r="AN59" s="276"/>
      <c r="AO59" s="277"/>
      <c r="AP59" s="277"/>
      <c r="AQ59" s="277"/>
      <c r="AR59" s="250"/>
      <c r="AS59" s="278">
        <f>IF(COUNTIF(AS12:AS50,"K")=0,"",COUNTIF(AS12:AS50,"K"))</f>
        <v>1</v>
      </c>
      <c r="AT59" s="276"/>
      <c r="AU59" s="277"/>
      <c r="AV59" s="277"/>
      <c r="AW59" s="277"/>
      <c r="AX59" s="250"/>
      <c r="AY59" s="278" t="str">
        <f>IF(COUNTIF(AY12:AY50,"K")=0,"",COUNTIF(AY12:AY50,"K"))</f>
        <v/>
      </c>
      <c r="AZ59" s="417"/>
      <c r="BA59" s="277"/>
      <c r="BB59" s="277"/>
      <c r="BC59" s="277"/>
      <c r="BD59" s="250"/>
      <c r="BE59" s="381">
        <f t="shared" si="26"/>
        <v>6</v>
      </c>
    </row>
    <row r="60" spans="1:59" s="37" customFormat="1" ht="13.7" customHeight="1">
      <c r="A60" s="414"/>
      <c r="B60" s="415"/>
      <c r="C60" s="283" t="s">
        <v>33</v>
      </c>
      <c r="D60" s="276"/>
      <c r="E60" s="277"/>
      <c r="F60" s="277"/>
      <c r="G60" s="277"/>
      <c r="H60" s="250"/>
      <c r="I60" s="278" t="str">
        <f>IF(COUNTIF(I12:I50,"K(Z)")=0,"",COUNTIF(I12:I50,"K(Z)"))</f>
        <v/>
      </c>
      <c r="J60" s="276"/>
      <c r="K60" s="277"/>
      <c r="L60" s="277"/>
      <c r="M60" s="277"/>
      <c r="N60" s="250"/>
      <c r="O60" s="278" t="str">
        <f>IF(COUNTIF(O12:O50,"K(Z)")=0,"",COUNTIF(O12:O50,"K(Z)"))</f>
        <v/>
      </c>
      <c r="P60" s="276"/>
      <c r="Q60" s="277"/>
      <c r="R60" s="277"/>
      <c r="S60" s="277"/>
      <c r="T60" s="250"/>
      <c r="U60" s="278" t="str">
        <f>IF(COUNTIF(U12:U50,"K(Z)")=0,"",COUNTIF(U12:U50,"K(Z)"))</f>
        <v/>
      </c>
      <c r="V60" s="276"/>
      <c r="W60" s="277"/>
      <c r="X60" s="277"/>
      <c r="Y60" s="277"/>
      <c r="Z60" s="250"/>
      <c r="AA60" s="278" t="str">
        <f>IF(COUNTIF(AA12:AA50,"K(Z)")=0,"",COUNTIF(AA12:AA50,"K(Z)"))</f>
        <v/>
      </c>
      <c r="AB60" s="276"/>
      <c r="AC60" s="277"/>
      <c r="AD60" s="277"/>
      <c r="AE60" s="277"/>
      <c r="AF60" s="250"/>
      <c r="AG60" s="278" t="str">
        <f>IF(COUNTIF(AG12:AG50,"K(Z)")=0,"",COUNTIF(AG12:AG50,"K(Z)"))</f>
        <v/>
      </c>
      <c r="AH60" s="276"/>
      <c r="AI60" s="277"/>
      <c r="AJ60" s="277"/>
      <c r="AK60" s="277"/>
      <c r="AL60" s="250"/>
      <c r="AM60" s="278" t="str">
        <f>IF(COUNTIF(AM12:AM50,"K(Z)")=0,"",COUNTIF(AM12:AM50,"K(Z)"))</f>
        <v/>
      </c>
      <c r="AN60" s="276"/>
      <c r="AO60" s="277"/>
      <c r="AP60" s="277"/>
      <c r="AQ60" s="277"/>
      <c r="AR60" s="250"/>
      <c r="AS60" s="278">
        <f>IF(COUNTIF(AS12:AS50,"K(Z)")=0,"",COUNTIF(AS12:AS50,"K(Z)"))</f>
        <v>3</v>
      </c>
      <c r="AT60" s="276"/>
      <c r="AU60" s="277"/>
      <c r="AV60" s="277"/>
      <c r="AW60" s="277"/>
      <c r="AX60" s="250"/>
      <c r="AY60" s="278" t="str">
        <f>IF(COUNTIF(AY12:AY50,"K(Z)")=0,"",COUNTIF(AY12:AY50,"K(Z)"))</f>
        <v/>
      </c>
      <c r="AZ60" s="417"/>
      <c r="BA60" s="277"/>
      <c r="BB60" s="277"/>
      <c r="BC60" s="277"/>
      <c r="BD60" s="250"/>
      <c r="BE60" s="381">
        <f t="shared" si="26"/>
        <v>3</v>
      </c>
    </row>
    <row r="61" spans="1:59" s="37" customFormat="1" ht="15.75" customHeight="1">
      <c r="A61" s="414"/>
      <c r="B61" s="415"/>
      <c r="C61" s="416" t="s">
        <v>25</v>
      </c>
      <c r="D61" s="276"/>
      <c r="E61" s="277"/>
      <c r="F61" s="277"/>
      <c r="G61" s="277"/>
      <c r="H61" s="250"/>
      <c r="I61" s="278" t="str">
        <f>IF(COUNTIF(I12:I50,"AV")=0,"",COUNTIF(I12:I50,"AV"))</f>
        <v/>
      </c>
      <c r="J61" s="276"/>
      <c r="K61" s="277"/>
      <c r="L61" s="277"/>
      <c r="M61" s="277"/>
      <c r="N61" s="250"/>
      <c r="O61" s="278" t="str">
        <f>IF(COUNTIF(O12:O50,"AV")=0,"",COUNTIF(O12:O50,"AV"))</f>
        <v/>
      </c>
      <c r="P61" s="276"/>
      <c r="Q61" s="277"/>
      <c r="R61" s="277"/>
      <c r="S61" s="277"/>
      <c r="T61" s="250"/>
      <c r="U61" s="278" t="str">
        <f>IF(COUNTIF(U12:U50,"AV")=0,"",COUNTIF(U12:U50,"AV"))</f>
        <v/>
      </c>
      <c r="V61" s="276"/>
      <c r="W61" s="277"/>
      <c r="X61" s="277"/>
      <c r="Y61" s="277"/>
      <c r="Z61" s="250"/>
      <c r="AA61" s="278" t="str">
        <f>IF(COUNTIF(AA12:AA50,"AV")=0,"",COUNTIF(AA12:AA50,"AV"))</f>
        <v/>
      </c>
      <c r="AB61" s="276"/>
      <c r="AC61" s="277"/>
      <c r="AD61" s="277"/>
      <c r="AE61" s="277"/>
      <c r="AF61" s="250"/>
      <c r="AG61" s="278" t="str">
        <f>IF(COUNTIF(AG12:AG50,"AV")=0,"",COUNTIF(AG12:AG50,"AV"))</f>
        <v/>
      </c>
      <c r="AH61" s="276"/>
      <c r="AI61" s="277"/>
      <c r="AJ61" s="277"/>
      <c r="AK61" s="277"/>
      <c r="AL61" s="250"/>
      <c r="AM61" s="278" t="str">
        <f>IF(COUNTIF(AM12:AM50,"AV")=0,"",COUNTIF(AM12:AM50,"AV"))</f>
        <v/>
      </c>
      <c r="AN61" s="276"/>
      <c r="AO61" s="277"/>
      <c r="AP61" s="277"/>
      <c r="AQ61" s="277"/>
      <c r="AR61" s="250"/>
      <c r="AS61" s="278" t="str">
        <f>IF(COUNTIF(AS12:AS50,"AV")=0,"",COUNTIF(AS12:AS50,"AV"))</f>
        <v/>
      </c>
      <c r="AT61" s="276"/>
      <c r="AU61" s="277"/>
      <c r="AV61" s="277"/>
      <c r="AW61" s="277"/>
      <c r="AX61" s="250"/>
      <c r="AY61" s="278" t="str">
        <f>IF(COUNTIF(AY12:AY50,"AV")=0,"",COUNTIF(AY12:AY50,"AV"))</f>
        <v/>
      </c>
      <c r="AZ61" s="417"/>
      <c r="BA61" s="277"/>
      <c r="BB61" s="277"/>
      <c r="BC61" s="277"/>
      <c r="BD61" s="250"/>
      <c r="BE61" s="381" t="str">
        <f t="shared" si="26"/>
        <v/>
      </c>
    </row>
    <row r="62" spans="1:59" s="37" customFormat="1" ht="15.75" customHeight="1">
      <c r="A62" s="414"/>
      <c r="B62" s="415"/>
      <c r="C62" s="416" t="s">
        <v>61</v>
      </c>
      <c r="D62" s="276"/>
      <c r="E62" s="277"/>
      <c r="F62" s="277"/>
      <c r="G62" s="277"/>
      <c r="H62" s="250"/>
      <c r="I62" s="278" t="str">
        <f>IF(COUNTIF(I12:I50,"KV")=0,"",COUNTIF(I12:I50,"KV"))</f>
        <v/>
      </c>
      <c r="J62" s="276"/>
      <c r="K62" s="277"/>
      <c r="L62" s="277"/>
      <c r="M62" s="277"/>
      <c r="N62" s="250"/>
      <c r="O62" s="278" t="str">
        <f>IF(COUNTIF(O12:O50,"KV")=0,"",COUNTIF(O12:O50,"KV"))</f>
        <v/>
      </c>
      <c r="P62" s="276"/>
      <c r="Q62" s="277"/>
      <c r="R62" s="277"/>
      <c r="S62" s="277"/>
      <c r="T62" s="250"/>
      <c r="U62" s="278" t="str">
        <f>IF(COUNTIF(U12:U50,"KV")=0,"",COUNTIF(U12:U50,"KV"))</f>
        <v/>
      </c>
      <c r="V62" s="276"/>
      <c r="W62" s="277"/>
      <c r="X62" s="277"/>
      <c r="Y62" s="277"/>
      <c r="Z62" s="250"/>
      <c r="AA62" s="278" t="str">
        <f>IF(COUNTIF(AA12:AA50,"KV")=0,"",COUNTIF(AA12:AA50,"KV"))</f>
        <v/>
      </c>
      <c r="AB62" s="276"/>
      <c r="AC62" s="277"/>
      <c r="AD62" s="277"/>
      <c r="AE62" s="277"/>
      <c r="AF62" s="250"/>
      <c r="AG62" s="278" t="str">
        <f>IF(COUNTIF(AG12:AG50,"KV")=0,"",COUNTIF(AG12:AG50,"KV"))</f>
        <v/>
      </c>
      <c r="AH62" s="276"/>
      <c r="AI62" s="277"/>
      <c r="AJ62" s="277"/>
      <c r="AK62" s="277"/>
      <c r="AL62" s="250"/>
      <c r="AM62" s="278" t="str">
        <f>IF(COUNTIF(AM12:AM50,"KV")=0,"",COUNTIF(AM12:AM50,"KV"))</f>
        <v/>
      </c>
      <c r="AN62" s="276"/>
      <c r="AO62" s="277"/>
      <c r="AP62" s="277"/>
      <c r="AQ62" s="277"/>
      <c r="AR62" s="250"/>
      <c r="AS62" s="278" t="str">
        <f>IF(COUNTIF(AS12:AS50,"KV")=0,"",COUNTIF(AS12:AS50,"KV"))</f>
        <v/>
      </c>
      <c r="AT62" s="276"/>
      <c r="AU62" s="277"/>
      <c r="AV62" s="277"/>
      <c r="AW62" s="277"/>
      <c r="AX62" s="250"/>
      <c r="AY62" s="278" t="str">
        <f>IF(COUNTIF(AY12:AY50,"KV")=0,"",COUNTIF(AY12:AY50,"KV"))</f>
        <v/>
      </c>
      <c r="AZ62" s="417"/>
      <c r="BA62" s="277"/>
      <c r="BB62" s="277"/>
      <c r="BC62" s="277"/>
      <c r="BD62" s="250"/>
      <c r="BE62" s="381" t="str">
        <f t="shared" si="26"/>
        <v/>
      </c>
    </row>
    <row r="63" spans="1:59" s="37" customFormat="1" ht="15.75" customHeight="1">
      <c r="A63" s="414"/>
      <c r="B63" s="415"/>
      <c r="C63" s="416" t="s">
        <v>62</v>
      </c>
      <c r="D63" s="284"/>
      <c r="E63" s="365"/>
      <c r="F63" s="365"/>
      <c r="G63" s="365"/>
      <c r="H63" s="308"/>
      <c r="I63" s="278" t="str">
        <f>IF(COUNTIF(I12:I50,"SZG")=0,"",COUNTIF(I12:I50,"SZG"))</f>
        <v/>
      </c>
      <c r="J63" s="284"/>
      <c r="K63" s="365"/>
      <c r="L63" s="365"/>
      <c r="M63" s="365"/>
      <c r="N63" s="308"/>
      <c r="O63" s="278" t="str">
        <f>IF(COUNTIF(O12:O50,"SZG")=0,"",COUNTIF(O12:O50,"SZG"))</f>
        <v/>
      </c>
      <c r="P63" s="284"/>
      <c r="Q63" s="365"/>
      <c r="R63" s="365"/>
      <c r="S63" s="365"/>
      <c r="T63" s="308"/>
      <c r="U63" s="278" t="str">
        <f>IF(COUNTIF(U12:U50,"SZG")=0,"",COUNTIF(U12:U50,"SZG"))</f>
        <v/>
      </c>
      <c r="V63" s="284"/>
      <c r="W63" s="365"/>
      <c r="X63" s="365"/>
      <c r="Y63" s="365"/>
      <c r="Z63" s="308"/>
      <c r="AA63" s="278" t="str">
        <f>IF(COUNTIF(AA12:AA50,"SZG")=0,"",COUNTIF(AA12:AA50,"SZG"))</f>
        <v/>
      </c>
      <c r="AB63" s="284"/>
      <c r="AC63" s="365"/>
      <c r="AD63" s="365"/>
      <c r="AE63" s="365"/>
      <c r="AF63" s="308"/>
      <c r="AG63" s="278" t="str">
        <f>IF(COUNTIF(AG12:AG50,"SZG")=0,"",COUNTIF(AG12:AG50,"SZG"))</f>
        <v/>
      </c>
      <c r="AH63" s="284"/>
      <c r="AI63" s="365"/>
      <c r="AJ63" s="365"/>
      <c r="AK63" s="365"/>
      <c r="AL63" s="308"/>
      <c r="AM63" s="278" t="str">
        <f>IF(COUNTIF(AM12:AM50,"SZG")=0,"",COUNTIF(AM12:AM50,"SZG"))</f>
        <v/>
      </c>
      <c r="AN63" s="284"/>
      <c r="AO63" s="365"/>
      <c r="AP63" s="365"/>
      <c r="AQ63" s="365"/>
      <c r="AR63" s="308"/>
      <c r="AS63" s="278" t="str">
        <f>IF(COUNTIF(AS12:AS50,"SZG")=0,"",COUNTIF(AS12:AS50,"SZG"))</f>
        <v/>
      </c>
      <c r="AT63" s="284"/>
      <c r="AU63" s="365"/>
      <c r="AV63" s="365"/>
      <c r="AW63" s="365"/>
      <c r="AX63" s="308"/>
      <c r="AY63" s="278" t="str">
        <f>IF(COUNTIF(AY12:AY50,"SZG")=0,"",COUNTIF(AY12:AY50,"SZG"))</f>
        <v/>
      </c>
      <c r="AZ63" s="417"/>
      <c r="BA63" s="277"/>
      <c r="BB63" s="277"/>
      <c r="BC63" s="277"/>
      <c r="BD63" s="250"/>
      <c r="BE63" s="381" t="str">
        <f t="shared" si="26"/>
        <v/>
      </c>
    </row>
    <row r="64" spans="1:59" s="37" customFormat="1" ht="15.75" customHeight="1">
      <c r="A64" s="414"/>
      <c r="B64" s="415"/>
      <c r="C64" s="416" t="s">
        <v>63</v>
      </c>
      <c r="D64" s="284"/>
      <c r="E64" s="365"/>
      <c r="F64" s="365"/>
      <c r="G64" s="365"/>
      <c r="H64" s="308"/>
      <c r="I64" s="278" t="str">
        <f>IF(COUNTIF(I12:I50,"ZV")=0,"",COUNTIF(I12:I50,"ZV"))</f>
        <v/>
      </c>
      <c r="J64" s="284"/>
      <c r="K64" s="365"/>
      <c r="L64" s="365"/>
      <c r="M64" s="365"/>
      <c r="N64" s="308"/>
      <c r="O64" s="278" t="str">
        <f>IF(COUNTIF(O12:O50,"ZV")=0,"",COUNTIF(O12:O50,"ZV"))</f>
        <v/>
      </c>
      <c r="P64" s="284"/>
      <c r="Q64" s="365"/>
      <c r="R64" s="365"/>
      <c r="S64" s="365"/>
      <c r="T64" s="308"/>
      <c r="U64" s="278" t="str">
        <f>IF(COUNTIF(U12:U50,"ZV")=0,"",COUNTIF(U12:U50,"ZV"))</f>
        <v/>
      </c>
      <c r="V64" s="284"/>
      <c r="W64" s="365"/>
      <c r="X64" s="365"/>
      <c r="Y64" s="365"/>
      <c r="Z64" s="308"/>
      <c r="AA64" s="278" t="str">
        <f>IF(COUNTIF(AA12:AA50,"ZV")=0,"",COUNTIF(AA12:AA50,"ZV"))</f>
        <v/>
      </c>
      <c r="AB64" s="284"/>
      <c r="AC64" s="365"/>
      <c r="AD64" s="365"/>
      <c r="AE64" s="365"/>
      <c r="AF64" s="308"/>
      <c r="AG64" s="278" t="str">
        <f>IF(COUNTIF(AG12:AG50,"ZV")=0,"",COUNTIF(AG12:AG50,"ZV"))</f>
        <v/>
      </c>
      <c r="AH64" s="284"/>
      <c r="AI64" s="365"/>
      <c r="AJ64" s="365"/>
      <c r="AK64" s="365"/>
      <c r="AL64" s="308"/>
      <c r="AM64" s="278" t="str">
        <f>IF(COUNTIF(AM12:AM50,"ZV")=0,"",COUNTIF(AM12:AM50,"ZV"))</f>
        <v/>
      </c>
      <c r="AN64" s="284"/>
      <c r="AO64" s="365"/>
      <c r="AP64" s="365"/>
      <c r="AQ64" s="365"/>
      <c r="AR64" s="308"/>
      <c r="AS64" s="278" t="str">
        <f>IF(COUNTIF(AS12:AS50,"ZV")=0,"",COUNTIF(AS12:AS50,"ZV"))</f>
        <v/>
      </c>
      <c r="AT64" s="284"/>
      <c r="AU64" s="365"/>
      <c r="AV64" s="365"/>
      <c r="AW64" s="365"/>
      <c r="AX64" s="308"/>
      <c r="AY64" s="278" t="str">
        <f>IF(COUNTIF(AY12:AY50,"ZV")=0,"",COUNTIF(AY12:AY50,"ZV"))</f>
        <v/>
      </c>
      <c r="AZ64" s="417"/>
      <c r="BA64" s="277"/>
      <c r="BB64" s="277"/>
      <c r="BC64" s="277"/>
      <c r="BD64" s="250"/>
      <c r="BE64" s="381" t="str">
        <f t="shared" si="26"/>
        <v/>
      </c>
    </row>
    <row r="65" spans="1:57" s="37" customFormat="1" ht="15.75" customHeight="1" thickBot="1">
      <c r="A65" s="420"/>
      <c r="B65" s="421"/>
      <c r="C65" s="422" t="s">
        <v>26</v>
      </c>
      <c r="D65" s="423"/>
      <c r="E65" s="424"/>
      <c r="F65" s="424"/>
      <c r="G65" s="424"/>
      <c r="H65" s="425"/>
      <c r="I65" s="426" t="str">
        <f>IF(SUM(I53:I64)=0,"",SUM(I53:I64))</f>
        <v/>
      </c>
      <c r="J65" s="423"/>
      <c r="K65" s="424"/>
      <c r="L65" s="424"/>
      <c r="M65" s="424"/>
      <c r="N65" s="425"/>
      <c r="O65" s="426" t="str">
        <f>IF(SUM(O53:O64)=0,"",SUM(O53:O64))</f>
        <v/>
      </c>
      <c r="P65" s="423"/>
      <c r="Q65" s="424"/>
      <c r="R65" s="424"/>
      <c r="S65" s="424"/>
      <c r="T65" s="425"/>
      <c r="U65" s="426" t="str">
        <f>IF(SUM(U53:U64)=0,"",SUM(U53:U64))</f>
        <v/>
      </c>
      <c r="V65" s="423"/>
      <c r="W65" s="424"/>
      <c r="X65" s="424"/>
      <c r="Y65" s="424"/>
      <c r="Z65" s="425"/>
      <c r="AA65" s="426">
        <f>IF(SUM(AA53:AA64)=0,"",SUM(AA53:AA64))</f>
        <v>4</v>
      </c>
      <c r="AB65" s="423"/>
      <c r="AC65" s="424"/>
      <c r="AD65" s="424"/>
      <c r="AE65" s="424"/>
      <c r="AF65" s="425"/>
      <c r="AG65" s="426">
        <f>IF(SUM(AG53:AG64)=0,"",SUM(AG53:AG64))</f>
        <v>4</v>
      </c>
      <c r="AH65" s="423"/>
      <c r="AI65" s="424"/>
      <c r="AJ65" s="424"/>
      <c r="AK65" s="424"/>
      <c r="AL65" s="425"/>
      <c r="AM65" s="426">
        <f>IF(SUM(AM53:AM64)=0,"",SUM(AM53:AM64))</f>
        <v>8</v>
      </c>
      <c r="AN65" s="423"/>
      <c r="AO65" s="424"/>
      <c r="AP65" s="424"/>
      <c r="AQ65" s="424"/>
      <c r="AR65" s="425"/>
      <c r="AS65" s="426">
        <f>IF(SUM(AS53:AS64)=0,"",SUM(AS53:AS64))</f>
        <v>8</v>
      </c>
      <c r="AT65" s="423"/>
      <c r="AU65" s="424"/>
      <c r="AV65" s="424"/>
      <c r="AW65" s="424"/>
      <c r="AX65" s="425"/>
      <c r="AY65" s="426">
        <f>IF(SUM(AY53:AY64)=0,"",SUM(AY53:AY64))</f>
        <v>4</v>
      </c>
      <c r="AZ65" s="427"/>
      <c r="BA65" s="424"/>
      <c r="BB65" s="424"/>
      <c r="BC65" s="424"/>
      <c r="BD65" s="425"/>
      <c r="BE65" s="428">
        <f t="shared" si="26"/>
        <v>28</v>
      </c>
    </row>
    <row r="66" spans="1:57" s="37" customFormat="1" ht="15.75" customHeight="1" thickTop="1">
      <c r="A66" s="72"/>
      <c r="B66" s="162"/>
      <c r="C66" s="162"/>
    </row>
    <row r="67" spans="1:57" s="37" customFormat="1" ht="15.75" customHeight="1">
      <c r="A67" s="72"/>
      <c r="B67" s="162"/>
      <c r="C67" s="162"/>
    </row>
    <row r="68" spans="1:57" s="37" customFormat="1" ht="15.75" customHeight="1">
      <c r="A68" s="72"/>
      <c r="B68" s="162"/>
      <c r="C68" s="162"/>
    </row>
    <row r="69" spans="1:57" s="37" customFormat="1" ht="15.75" customHeight="1">
      <c r="A69" s="72"/>
      <c r="B69" s="162"/>
      <c r="C69" s="162"/>
    </row>
    <row r="70" spans="1:57" s="37" customFormat="1" ht="15.75" customHeight="1">
      <c r="A70" s="72"/>
      <c r="B70" s="162"/>
      <c r="C70" s="162"/>
    </row>
    <row r="71" spans="1:57" s="37" customFormat="1" ht="15.75" customHeight="1">
      <c r="A71" s="72"/>
      <c r="B71" s="162"/>
      <c r="C71" s="162"/>
    </row>
    <row r="72" spans="1:57" s="37" customFormat="1" ht="15.75" customHeight="1">
      <c r="A72" s="72"/>
      <c r="B72" s="162"/>
      <c r="C72" s="162"/>
    </row>
    <row r="73" spans="1:57" s="37" customFormat="1" ht="15.75" customHeight="1">
      <c r="A73" s="72"/>
      <c r="B73" s="162"/>
      <c r="C73" s="162"/>
    </row>
    <row r="74" spans="1:57" s="37" customFormat="1" ht="15.75" customHeight="1">
      <c r="A74" s="72"/>
      <c r="B74" s="162"/>
      <c r="C74" s="162"/>
    </row>
    <row r="75" spans="1:57" s="37" customFormat="1" ht="15.75" customHeight="1">
      <c r="A75" s="72"/>
      <c r="B75" s="162"/>
      <c r="C75" s="162"/>
    </row>
    <row r="76" spans="1:57" s="37" customFormat="1" ht="15.75" customHeight="1">
      <c r="A76" s="72"/>
      <c r="B76" s="162"/>
      <c r="C76" s="162"/>
    </row>
    <row r="77" spans="1:57" s="37" customFormat="1" ht="15.75" customHeight="1">
      <c r="A77" s="72"/>
      <c r="B77" s="162"/>
      <c r="C77" s="162"/>
    </row>
    <row r="78" spans="1:57" s="37" customFormat="1" ht="15.75" customHeight="1">
      <c r="A78" s="72"/>
      <c r="B78" s="162"/>
      <c r="C78" s="162"/>
    </row>
    <row r="79" spans="1:57" s="37" customFormat="1" ht="15.75" customHeight="1">
      <c r="A79" s="72"/>
      <c r="B79" s="162"/>
      <c r="C79" s="162"/>
    </row>
    <row r="80" spans="1:57" s="37" customFormat="1" ht="15.75" customHeight="1">
      <c r="A80" s="72"/>
      <c r="B80" s="162"/>
      <c r="C80" s="162"/>
    </row>
    <row r="81" spans="1:3" s="37" customFormat="1" ht="15.75" customHeight="1">
      <c r="A81" s="72"/>
      <c r="B81" s="162"/>
      <c r="C81" s="162"/>
    </row>
    <row r="82" spans="1:3" s="37" customFormat="1" ht="15.75" customHeight="1">
      <c r="A82" s="72"/>
      <c r="B82" s="162"/>
      <c r="C82" s="162"/>
    </row>
    <row r="83" spans="1:3" s="37" customFormat="1" ht="15.75" customHeight="1">
      <c r="A83" s="72"/>
      <c r="B83" s="162"/>
      <c r="C83" s="162"/>
    </row>
    <row r="84" spans="1:3" s="37" customFormat="1" ht="15.75" customHeight="1">
      <c r="A84" s="72"/>
      <c r="B84" s="162"/>
      <c r="C84" s="162"/>
    </row>
    <row r="85" spans="1:3" s="37" customFormat="1" ht="15.75" customHeight="1">
      <c r="A85" s="72"/>
      <c r="B85" s="162"/>
      <c r="C85" s="162"/>
    </row>
    <row r="86" spans="1:3" s="37" customFormat="1" ht="15.75" customHeight="1">
      <c r="A86" s="72"/>
      <c r="B86" s="162"/>
      <c r="C86" s="162"/>
    </row>
    <row r="87" spans="1:3" s="37" customFormat="1" ht="15.75" customHeight="1">
      <c r="A87" s="72"/>
      <c r="B87" s="162"/>
      <c r="C87" s="162"/>
    </row>
    <row r="88" spans="1:3" s="37" customFormat="1" ht="15.75" customHeight="1">
      <c r="A88" s="72"/>
      <c r="B88" s="162"/>
      <c r="C88" s="162"/>
    </row>
    <row r="89" spans="1:3" s="37" customFormat="1" ht="15.75" customHeight="1">
      <c r="A89" s="72"/>
      <c r="B89" s="162"/>
      <c r="C89" s="162"/>
    </row>
    <row r="90" spans="1:3" s="37" customFormat="1" ht="15.75" customHeight="1">
      <c r="A90" s="72"/>
      <c r="B90" s="162"/>
      <c r="C90" s="162"/>
    </row>
    <row r="91" spans="1:3" s="37" customFormat="1" ht="15.75" customHeight="1">
      <c r="A91" s="72"/>
      <c r="B91" s="162"/>
      <c r="C91" s="162"/>
    </row>
    <row r="92" spans="1:3" s="37" customFormat="1" ht="15.75" customHeight="1">
      <c r="A92" s="72"/>
      <c r="B92" s="162"/>
      <c r="C92" s="162"/>
    </row>
    <row r="93" spans="1:3" s="37" customFormat="1" ht="15.75" customHeight="1">
      <c r="A93" s="72"/>
      <c r="B93" s="162"/>
      <c r="C93" s="162"/>
    </row>
    <row r="94" spans="1:3" s="37" customFormat="1" ht="15.75" customHeight="1">
      <c r="A94" s="72"/>
      <c r="B94" s="162"/>
      <c r="C94" s="162"/>
    </row>
    <row r="95" spans="1:3" s="37" customFormat="1" ht="15.75" customHeight="1">
      <c r="A95" s="72"/>
      <c r="B95" s="162"/>
      <c r="C95" s="162"/>
    </row>
    <row r="96" spans="1:3" s="37" customFormat="1" ht="15.75" customHeight="1">
      <c r="A96" s="72"/>
      <c r="B96" s="162"/>
      <c r="C96" s="162"/>
    </row>
    <row r="97" spans="1:3" s="37" customFormat="1" ht="15.75" customHeight="1">
      <c r="A97" s="72"/>
      <c r="B97" s="162"/>
      <c r="C97" s="162"/>
    </row>
    <row r="98" spans="1:3" s="37" customFormat="1" ht="15.75" customHeight="1">
      <c r="A98" s="72"/>
      <c r="B98" s="162"/>
      <c r="C98" s="162"/>
    </row>
    <row r="99" spans="1:3" s="37" customFormat="1" ht="15.75" customHeight="1">
      <c r="A99" s="72"/>
      <c r="B99" s="162"/>
      <c r="C99" s="162"/>
    </row>
    <row r="100" spans="1:3" s="37" customFormat="1" ht="15.75" customHeight="1">
      <c r="A100" s="72"/>
      <c r="B100" s="162"/>
      <c r="C100" s="162"/>
    </row>
    <row r="101" spans="1:3" s="37" customFormat="1" ht="15.75" customHeight="1">
      <c r="A101" s="72"/>
      <c r="B101" s="162"/>
      <c r="C101" s="162"/>
    </row>
    <row r="102" spans="1:3" s="37" customFormat="1" ht="15.75" customHeight="1">
      <c r="A102" s="72"/>
      <c r="B102" s="162"/>
      <c r="C102" s="162"/>
    </row>
    <row r="103" spans="1:3" s="37" customFormat="1" ht="15.75" customHeight="1">
      <c r="A103" s="72"/>
      <c r="B103" s="162"/>
      <c r="C103" s="162"/>
    </row>
    <row r="104" spans="1:3" s="37" customFormat="1" ht="15.75" customHeight="1">
      <c r="A104" s="72"/>
      <c r="B104" s="162"/>
      <c r="C104" s="162"/>
    </row>
    <row r="105" spans="1:3" s="37" customFormat="1" ht="15.75" customHeight="1">
      <c r="A105" s="72"/>
      <c r="B105" s="162"/>
      <c r="C105" s="162"/>
    </row>
    <row r="106" spans="1:3" s="37" customFormat="1" ht="15.75" customHeight="1">
      <c r="A106" s="72"/>
      <c r="B106" s="162"/>
      <c r="C106" s="162"/>
    </row>
    <row r="107" spans="1:3" s="37" customFormat="1" ht="15.75" customHeight="1">
      <c r="A107" s="72"/>
      <c r="B107" s="162"/>
      <c r="C107" s="162"/>
    </row>
    <row r="108" spans="1:3" s="37" customFormat="1" ht="15.75" customHeight="1">
      <c r="A108" s="72"/>
      <c r="B108" s="162"/>
      <c r="C108" s="162"/>
    </row>
    <row r="109" spans="1:3" s="37" customFormat="1" ht="15.75" customHeight="1">
      <c r="A109" s="72"/>
      <c r="B109" s="162"/>
      <c r="C109" s="162"/>
    </row>
    <row r="110" spans="1:3" s="37" customFormat="1" ht="15.75" customHeight="1">
      <c r="A110" s="72"/>
      <c r="B110" s="162"/>
      <c r="C110" s="162"/>
    </row>
    <row r="111" spans="1:3" s="37" customFormat="1" ht="15.75" customHeight="1">
      <c r="A111" s="72"/>
      <c r="B111" s="162"/>
      <c r="C111" s="162"/>
    </row>
    <row r="112" spans="1:3" s="37" customFormat="1" ht="15.75" customHeight="1">
      <c r="A112" s="72"/>
      <c r="B112" s="162"/>
      <c r="C112" s="162"/>
    </row>
    <row r="113" spans="1:3" s="37" customFormat="1" ht="15.75" customHeight="1">
      <c r="A113" s="72"/>
      <c r="B113" s="162"/>
      <c r="C113" s="162"/>
    </row>
    <row r="114" spans="1:3" s="37" customFormat="1" ht="15.75" customHeight="1">
      <c r="A114" s="72"/>
      <c r="B114" s="162"/>
      <c r="C114" s="162"/>
    </row>
    <row r="115" spans="1:3" s="37" customFormat="1" ht="15.75" customHeight="1">
      <c r="A115" s="72"/>
      <c r="B115" s="162"/>
      <c r="C115" s="162"/>
    </row>
    <row r="116" spans="1:3" s="37" customFormat="1" ht="15.75" customHeight="1">
      <c r="A116" s="72"/>
      <c r="B116" s="162"/>
      <c r="C116" s="162"/>
    </row>
    <row r="117" spans="1:3" s="37" customFormat="1" ht="15.75" customHeight="1">
      <c r="A117" s="72"/>
      <c r="B117" s="162"/>
      <c r="C117" s="162"/>
    </row>
    <row r="118" spans="1:3" s="37" customFormat="1" ht="15.75" customHeight="1">
      <c r="A118" s="72"/>
      <c r="B118" s="162"/>
      <c r="C118" s="162"/>
    </row>
    <row r="119" spans="1:3" s="37" customFormat="1" ht="15.75" customHeight="1">
      <c r="A119" s="72"/>
      <c r="B119" s="162"/>
      <c r="C119" s="162"/>
    </row>
    <row r="120" spans="1:3" s="37" customFormat="1" ht="15.75" customHeight="1">
      <c r="A120" s="72"/>
      <c r="B120" s="162"/>
      <c r="C120" s="162"/>
    </row>
    <row r="121" spans="1:3" s="37" customFormat="1" ht="15.75" customHeight="1">
      <c r="A121" s="72"/>
      <c r="B121" s="162"/>
      <c r="C121" s="162"/>
    </row>
    <row r="122" spans="1:3" s="37" customFormat="1" ht="15.75" customHeight="1">
      <c r="A122" s="72"/>
      <c r="B122" s="162"/>
      <c r="C122" s="162"/>
    </row>
    <row r="123" spans="1:3" s="37" customFormat="1" ht="15.75" customHeight="1">
      <c r="A123" s="72"/>
      <c r="B123" s="162"/>
      <c r="C123" s="162"/>
    </row>
    <row r="124" spans="1:3" s="37" customFormat="1" ht="15.75" customHeight="1">
      <c r="A124" s="72"/>
      <c r="B124" s="162"/>
      <c r="C124" s="162"/>
    </row>
    <row r="125" spans="1:3" s="37" customFormat="1" ht="15.75" customHeight="1">
      <c r="A125" s="72"/>
      <c r="B125" s="162"/>
      <c r="C125" s="162"/>
    </row>
    <row r="126" spans="1:3" s="37" customFormat="1" ht="15.75" customHeight="1">
      <c r="A126" s="72"/>
      <c r="B126" s="162"/>
      <c r="C126" s="162"/>
    </row>
    <row r="127" spans="1:3" s="37" customFormat="1" ht="15.75" customHeight="1">
      <c r="A127" s="72"/>
      <c r="B127" s="162"/>
      <c r="C127" s="162"/>
    </row>
    <row r="128" spans="1:3" s="37" customFormat="1" ht="15.75" customHeight="1">
      <c r="A128" s="72"/>
      <c r="B128" s="162"/>
      <c r="C128" s="162"/>
    </row>
    <row r="129" spans="1:57" s="37" customFormat="1" ht="15.75" customHeight="1">
      <c r="A129" s="72"/>
      <c r="B129" s="162"/>
      <c r="C129" s="162"/>
    </row>
    <row r="130" spans="1:57" s="37" customFormat="1" ht="15.75" customHeight="1">
      <c r="A130" s="72"/>
      <c r="B130" s="162"/>
      <c r="C130" s="162"/>
    </row>
    <row r="131" spans="1:57" s="37" customFormat="1" ht="15.75" customHeight="1">
      <c r="A131" s="72"/>
      <c r="B131" s="163"/>
      <c r="C131" s="163"/>
    </row>
    <row r="132" spans="1:57" s="37" customFormat="1" ht="15.75" customHeight="1">
      <c r="A132" s="72"/>
      <c r="B132" s="163"/>
      <c r="C132" s="163"/>
    </row>
    <row r="133" spans="1:57" s="37" customFormat="1" ht="15.75" customHeight="1">
      <c r="A133" s="72"/>
      <c r="B133" s="163"/>
      <c r="C133" s="163"/>
    </row>
    <row r="134" spans="1:57" s="37" customFormat="1" ht="15.75" customHeight="1">
      <c r="A134" s="72"/>
      <c r="B134" s="163"/>
      <c r="C134" s="163"/>
    </row>
    <row r="135" spans="1:57" s="37" customFormat="1" ht="15.75" customHeight="1">
      <c r="A135" s="72"/>
      <c r="B135" s="163"/>
      <c r="C135" s="163"/>
    </row>
    <row r="136" spans="1:57" s="37" customFormat="1" ht="15.75" customHeight="1">
      <c r="A136" s="72"/>
      <c r="B136" s="163"/>
      <c r="C136" s="163"/>
    </row>
    <row r="137" spans="1:57" ht="15.75" customHeight="1">
      <c r="A137" s="72"/>
      <c r="B137" s="163"/>
      <c r="C137" s="163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5.75" customHeight="1">
      <c r="A138" s="72"/>
      <c r="B138" s="163"/>
      <c r="C138" s="163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5.75" customHeight="1">
      <c r="A139" s="72"/>
      <c r="B139" s="163"/>
      <c r="C139" s="163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5.75" customHeight="1">
      <c r="A140" s="73"/>
      <c r="B140" s="164"/>
      <c r="C140" s="164"/>
    </row>
    <row r="141" spans="1:57" ht="15.75" customHeight="1">
      <c r="A141" s="73"/>
      <c r="B141" s="164"/>
      <c r="C141" s="164"/>
    </row>
    <row r="142" spans="1:57" ht="15.75" customHeight="1">
      <c r="A142" s="73"/>
      <c r="B142" s="164"/>
      <c r="C142" s="164"/>
    </row>
    <row r="143" spans="1:57" ht="15.75" customHeight="1">
      <c r="A143" s="73"/>
      <c r="B143" s="164"/>
      <c r="C143" s="164"/>
    </row>
    <row r="144" spans="1:57" ht="15.75" customHeight="1">
      <c r="A144" s="73"/>
      <c r="B144" s="164"/>
      <c r="C144" s="164"/>
    </row>
    <row r="145" spans="1:3" ht="15.75" customHeight="1">
      <c r="A145" s="73"/>
      <c r="B145" s="164"/>
      <c r="C145" s="164"/>
    </row>
    <row r="146" spans="1:3" ht="15.75" customHeight="1">
      <c r="A146" s="73"/>
      <c r="B146" s="164"/>
      <c r="C146" s="164"/>
    </row>
    <row r="147" spans="1:3" ht="15.75" customHeight="1">
      <c r="A147" s="73"/>
      <c r="B147" s="164"/>
      <c r="C147" s="164"/>
    </row>
    <row r="148" spans="1:3" ht="15.75" customHeight="1">
      <c r="A148" s="73"/>
      <c r="B148" s="164"/>
      <c r="C148" s="164"/>
    </row>
    <row r="149" spans="1:3" ht="15.75" customHeight="1">
      <c r="A149" s="73"/>
      <c r="B149" s="164"/>
      <c r="C149" s="164"/>
    </row>
    <row r="150" spans="1:3" ht="15.75" customHeight="1">
      <c r="A150" s="73"/>
      <c r="B150" s="164"/>
      <c r="C150" s="164"/>
    </row>
    <row r="151" spans="1:3" ht="15.75" customHeight="1">
      <c r="A151" s="73"/>
      <c r="B151" s="164"/>
      <c r="C151" s="164"/>
    </row>
    <row r="152" spans="1:3" ht="15.75" customHeight="1">
      <c r="A152" s="73"/>
      <c r="B152" s="164"/>
      <c r="C152" s="164"/>
    </row>
    <row r="153" spans="1:3" ht="15.75" customHeight="1">
      <c r="A153" s="73"/>
      <c r="B153" s="164"/>
      <c r="C153" s="164"/>
    </row>
    <row r="154" spans="1:3" ht="15.75" customHeight="1">
      <c r="A154" s="73"/>
      <c r="B154" s="164"/>
      <c r="C154" s="164"/>
    </row>
    <row r="155" spans="1:3" ht="15.75" customHeight="1">
      <c r="A155" s="73"/>
      <c r="B155" s="164"/>
      <c r="C155" s="164"/>
    </row>
    <row r="156" spans="1:3" ht="15.75" customHeight="1">
      <c r="A156" s="73"/>
      <c r="B156" s="164"/>
      <c r="C156" s="164"/>
    </row>
    <row r="157" spans="1:3" ht="15.75" customHeight="1">
      <c r="A157" s="73"/>
      <c r="B157" s="164"/>
      <c r="C157" s="164"/>
    </row>
    <row r="158" spans="1:3" ht="15.75" customHeight="1">
      <c r="A158" s="73"/>
      <c r="B158" s="164"/>
      <c r="C158" s="164"/>
    </row>
    <row r="159" spans="1:3" ht="15.75" customHeight="1">
      <c r="A159" s="73"/>
      <c r="B159" s="164"/>
      <c r="C159" s="164"/>
    </row>
    <row r="160" spans="1:3" ht="15.75" customHeight="1">
      <c r="A160" s="73"/>
      <c r="B160" s="164"/>
      <c r="C160" s="164"/>
    </row>
    <row r="161" spans="1:3" ht="15.75" customHeight="1">
      <c r="A161" s="73"/>
      <c r="B161" s="164"/>
      <c r="C161" s="164"/>
    </row>
    <row r="162" spans="1:3" ht="15.75" customHeight="1">
      <c r="A162" s="73"/>
      <c r="B162" s="164"/>
      <c r="C162" s="164"/>
    </row>
    <row r="163" spans="1:3" ht="15.75" customHeight="1">
      <c r="A163" s="73"/>
      <c r="B163" s="164"/>
      <c r="C163" s="164"/>
    </row>
    <row r="164" spans="1:3" ht="15.75" customHeight="1">
      <c r="A164" s="73"/>
      <c r="B164" s="164"/>
      <c r="C164" s="164"/>
    </row>
    <row r="165" spans="1:3" ht="15.75" customHeight="1">
      <c r="A165" s="73"/>
      <c r="B165" s="164"/>
      <c r="C165" s="164"/>
    </row>
    <row r="166" spans="1:3" ht="15.75" customHeight="1">
      <c r="A166" s="73"/>
      <c r="B166" s="164"/>
      <c r="C166" s="164"/>
    </row>
    <row r="167" spans="1:3" ht="15.75" customHeight="1">
      <c r="A167" s="73"/>
      <c r="B167" s="164"/>
      <c r="C167" s="164"/>
    </row>
    <row r="168" spans="1:3" ht="15.75" customHeight="1">
      <c r="A168" s="73"/>
      <c r="B168" s="164"/>
      <c r="C168" s="164"/>
    </row>
    <row r="169" spans="1:3" ht="15.75" customHeight="1">
      <c r="A169" s="73"/>
      <c r="B169" s="164"/>
      <c r="C169" s="164"/>
    </row>
    <row r="170" spans="1:3" ht="15.75" customHeight="1">
      <c r="A170" s="73"/>
      <c r="B170" s="164"/>
      <c r="C170" s="164"/>
    </row>
    <row r="171" spans="1:3">
      <c r="A171" s="73"/>
      <c r="B171" s="164"/>
      <c r="C171" s="164"/>
    </row>
    <row r="172" spans="1:3">
      <c r="A172" s="73"/>
      <c r="B172" s="164"/>
      <c r="C172" s="164"/>
    </row>
    <row r="173" spans="1:3">
      <c r="A173" s="73"/>
      <c r="B173" s="164"/>
      <c r="C173" s="164"/>
    </row>
    <row r="174" spans="1:3">
      <c r="A174" s="73"/>
      <c r="B174" s="164"/>
      <c r="C174" s="164"/>
    </row>
    <row r="175" spans="1:3">
      <c r="A175" s="73"/>
      <c r="B175" s="164"/>
      <c r="C175" s="164"/>
    </row>
    <row r="176" spans="1:3">
      <c r="A176" s="73"/>
      <c r="B176" s="164"/>
      <c r="C176" s="164"/>
    </row>
    <row r="177" spans="1:3">
      <c r="A177" s="73"/>
      <c r="B177" s="164"/>
      <c r="C177" s="164"/>
    </row>
    <row r="178" spans="1:3">
      <c r="A178" s="73"/>
      <c r="B178" s="164"/>
      <c r="C178" s="164"/>
    </row>
    <row r="179" spans="1:3">
      <c r="A179" s="73"/>
      <c r="B179" s="164"/>
      <c r="C179" s="164"/>
    </row>
    <row r="180" spans="1:3">
      <c r="A180" s="73"/>
      <c r="B180" s="164"/>
      <c r="C180" s="164"/>
    </row>
    <row r="181" spans="1:3">
      <c r="A181" s="73"/>
      <c r="B181" s="164"/>
      <c r="C181" s="164"/>
    </row>
    <row r="182" spans="1:3">
      <c r="A182" s="73"/>
      <c r="B182" s="164"/>
      <c r="C182" s="164"/>
    </row>
    <row r="183" spans="1:3">
      <c r="A183" s="73"/>
      <c r="B183" s="164"/>
      <c r="C183" s="164"/>
    </row>
    <row r="184" spans="1:3">
      <c r="A184" s="73"/>
      <c r="B184" s="164"/>
      <c r="C184" s="164"/>
    </row>
    <row r="185" spans="1:3">
      <c r="A185" s="73"/>
      <c r="B185" s="164"/>
      <c r="C185" s="164"/>
    </row>
    <row r="186" spans="1:3">
      <c r="A186" s="73"/>
      <c r="B186" s="164"/>
      <c r="C186" s="164"/>
    </row>
    <row r="187" spans="1:3">
      <c r="A187" s="73"/>
      <c r="B187" s="164"/>
      <c r="C187" s="164"/>
    </row>
    <row r="188" spans="1:3">
      <c r="A188" s="73"/>
      <c r="B188" s="164"/>
      <c r="C188" s="164"/>
    </row>
    <row r="189" spans="1:3">
      <c r="A189" s="73"/>
      <c r="B189" s="164"/>
      <c r="C189" s="164"/>
    </row>
    <row r="190" spans="1:3">
      <c r="A190" s="73"/>
      <c r="B190" s="164"/>
      <c r="C190" s="164"/>
    </row>
    <row r="191" spans="1:3">
      <c r="A191" s="73"/>
      <c r="B191" s="164"/>
      <c r="C191" s="164"/>
    </row>
    <row r="192" spans="1:3">
      <c r="A192" s="73"/>
      <c r="B192" s="164"/>
      <c r="C192" s="164"/>
    </row>
    <row r="193" spans="1:3">
      <c r="A193" s="73"/>
      <c r="B193" s="164"/>
      <c r="C193" s="164"/>
    </row>
    <row r="194" spans="1:3">
      <c r="A194" s="73"/>
      <c r="B194" s="164"/>
      <c r="C194" s="164"/>
    </row>
    <row r="195" spans="1:3">
      <c r="A195" s="73"/>
      <c r="B195" s="164"/>
      <c r="C195" s="164"/>
    </row>
    <row r="196" spans="1:3">
      <c r="A196" s="73"/>
      <c r="B196" s="164"/>
      <c r="C196" s="164"/>
    </row>
    <row r="197" spans="1:3">
      <c r="A197" s="73"/>
      <c r="B197" s="164"/>
      <c r="C197" s="164"/>
    </row>
    <row r="198" spans="1:3">
      <c r="A198" s="73"/>
      <c r="B198" s="164"/>
      <c r="C198" s="164"/>
    </row>
    <row r="199" spans="1:3">
      <c r="A199" s="73"/>
      <c r="B199" s="164"/>
      <c r="C199" s="164"/>
    </row>
    <row r="200" spans="1:3">
      <c r="A200" s="73"/>
      <c r="B200" s="164"/>
      <c r="C200" s="164"/>
    </row>
    <row r="201" spans="1:3">
      <c r="A201" s="73"/>
      <c r="B201" s="164"/>
      <c r="C201" s="164"/>
    </row>
    <row r="202" spans="1:3">
      <c r="A202" s="73"/>
      <c r="B202" s="164"/>
      <c r="C202" s="164"/>
    </row>
    <row r="203" spans="1:3">
      <c r="A203" s="73"/>
      <c r="B203" s="164"/>
      <c r="C203" s="164"/>
    </row>
    <row r="204" spans="1:3">
      <c r="A204" s="73"/>
      <c r="B204" s="164"/>
      <c r="C204" s="164"/>
    </row>
    <row r="205" spans="1:3">
      <c r="A205" s="73"/>
      <c r="B205" s="164"/>
      <c r="C205" s="164"/>
    </row>
    <row r="206" spans="1:3">
      <c r="A206" s="73"/>
      <c r="B206" s="164"/>
      <c r="C206" s="164"/>
    </row>
    <row r="207" spans="1:3">
      <c r="A207" s="73"/>
      <c r="B207" s="164"/>
      <c r="C207" s="164"/>
    </row>
    <row r="208" spans="1:3">
      <c r="A208" s="73"/>
      <c r="B208" s="164"/>
      <c r="C208" s="164"/>
    </row>
    <row r="209" spans="1:3">
      <c r="A209" s="73"/>
      <c r="B209" s="164"/>
      <c r="C209" s="164"/>
    </row>
    <row r="210" spans="1:3">
      <c r="A210" s="73"/>
      <c r="B210" s="164"/>
      <c r="C210" s="164"/>
    </row>
    <row r="211" spans="1:3">
      <c r="A211" s="73"/>
      <c r="B211" s="164"/>
      <c r="C211" s="164"/>
    </row>
    <row r="212" spans="1:3">
      <c r="A212" s="73"/>
      <c r="B212" s="164"/>
      <c r="C212" s="164"/>
    </row>
    <row r="213" spans="1:3">
      <c r="A213" s="73"/>
      <c r="B213" s="164"/>
      <c r="C213" s="164"/>
    </row>
    <row r="214" spans="1:3">
      <c r="A214" s="73"/>
      <c r="B214" s="164"/>
      <c r="C214" s="164"/>
    </row>
    <row r="215" spans="1:3">
      <c r="A215" s="73"/>
      <c r="B215" s="164"/>
      <c r="C215" s="164"/>
    </row>
    <row r="216" spans="1:3">
      <c r="A216" s="73"/>
      <c r="B216" s="164"/>
      <c r="C216" s="164"/>
    </row>
    <row r="217" spans="1:3">
      <c r="A217" s="73"/>
      <c r="B217" s="164"/>
      <c r="C217" s="164"/>
    </row>
    <row r="218" spans="1:3">
      <c r="A218" s="73"/>
      <c r="B218" s="164"/>
      <c r="C218" s="164"/>
    </row>
    <row r="219" spans="1:3">
      <c r="A219" s="73"/>
      <c r="B219" s="164"/>
      <c r="C219" s="164"/>
    </row>
    <row r="220" spans="1:3">
      <c r="A220" s="73"/>
      <c r="B220" s="164"/>
      <c r="C220" s="164"/>
    </row>
    <row r="221" spans="1:3">
      <c r="A221" s="73"/>
      <c r="B221" s="164"/>
      <c r="C221" s="164"/>
    </row>
    <row r="222" spans="1:3">
      <c r="A222" s="73"/>
      <c r="B222" s="164"/>
      <c r="C222" s="164"/>
    </row>
    <row r="223" spans="1:3">
      <c r="A223" s="73"/>
      <c r="B223" s="164"/>
      <c r="C223" s="164"/>
    </row>
    <row r="224" spans="1:3">
      <c r="A224" s="73"/>
      <c r="B224" s="164"/>
      <c r="C224" s="164"/>
    </row>
    <row r="225" spans="1:3">
      <c r="A225" s="73"/>
      <c r="B225" s="164"/>
      <c r="C225" s="164"/>
    </row>
    <row r="226" spans="1:3">
      <c r="A226" s="73"/>
      <c r="B226" s="164"/>
      <c r="C226" s="164"/>
    </row>
    <row r="227" spans="1:3">
      <c r="A227" s="73"/>
      <c r="B227" s="164"/>
      <c r="C227" s="164"/>
    </row>
    <row r="228" spans="1:3">
      <c r="A228" s="73"/>
      <c r="B228" s="164"/>
      <c r="C228" s="164"/>
    </row>
    <row r="229" spans="1:3">
      <c r="A229" s="73"/>
      <c r="B229" s="164"/>
      <c r="C229" s="164"/>
    </row>
    <row r="230" spans="1:3">
      <c r="A230" s="73"/>
      <c r="B230" s="164"/>
      <c r="C230" s="164"/>
    </row>
    <row r="231" spans="1:3">
      <c r="A231" s="73"/>
      <c r="B231" s="164"/>
      <c r="C231" s="164"/>
    </row>
    <row r="232" spans="1:3">
      <c r="A232" s="73"/>
      <c r="B232" s="164"/>
      <c r="C232" s="164"/>
    </row>
    <row r="233" spans="1:3">
      <c r="A233" s="73"/>
      <c r="B233" s="164"/>
      <c r="C233" s="164"/>
    </row>
    <row r="234" spans="1:3">
      <c r="A234" s="73"/>
      <c r="B234" s="164"/>
      <c r="C234" s="164"/>
    </row>
    <row r="235" spans="1:3">
      <c r="A235" s="73"/>
      <c r="B235" s="164"/>
      <c r="C235" s="164"/>
    </row>
    <row r="236" spans="1:3">
      <c r="A236" s="73"/>
      <c r="B236" s="164"/>
      <c r="C236" s="164"/>
    </row>
  </sheetData>
  <sheetProtection selectLockedCells="1"/>
  <protectedRanges>
    <protectedRange sqref="C52" name="Tartomány4"/>
    <protectedRange sqref="C64:C65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8"/>
    <mergeCell ref="BG6:BG8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40:AA40"/>
    <mergeCell ref="AB40:AY40"/>
    <mergeCell ref="AZ40:BE40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7:AA47"/>
    <mergeCell ref="AB47:AY47"/>
    <mergeCell ref="AZ47:BE47"/>
    <mergeCell ref="A51:AA51"/>
    <mergeCell ref="A52:AA52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72" orientation="landscape" r:id="rId1"/>
  <headerFooter alignWithMargins="0">
    <oddHeader>&amp;R 1/g. számú melléklet az  Állami légiközlekedési alapképzési szak tantervéhez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K114"/>
  <sheetViews>
    <sheetView view="pageBreakPreview" topLeftCell="A61" zoomScale="115" zoomScaleNormal="100" zoomScaleSheetLayoutView="115" workbookViewId="0">
      <selection activeCell="B87" sqref="B87:B88"/>
    </sheetView>
  </sheetViews>
  <sheetFormatPr defaultColWidth="10.6640625" defaultRowHeight="12.75"/>
  <cols>
    <col min="1" max="1" width="24.1640625" style="227" customWidth="1"/>
    <col min="2" max="2" width="62.1640625" style="227" customWidth="1"/>
    <col min="3" max="3" width="24.1640625" style="227" customWidth="1"/>
    <col min="4" max="4" width="63.1640625" style="227" customWidth="1"/>
    <col min="5" max="5" width="21.33203125" style="227" customWidth="1"/>
    <col min="6" max="6" width="10.6640625" style="227"/>
    <col min="7" max="7" width="7.1640625" style="227" customWidth="1"/>
    <col min="8" max="11" width="10.6640625" style="227" hidden="1" customWidth="1"/>
    <col min="12" max="16384" width="10.6640625" style="227"/>
  </cols>
  <sheetData>
    <row r="1" spans="1:5" ht="15.75">
      <c r="A1" s="874" t="s">
        <v>518</v>
      </c>
      <c r="B1" s="874"/>
      <c r="C1" s="874"/>
      <c r="D1" s="874"/>
      <c r="E1" s="874"/>
    </row>
    <row r="2" spans="1:5" ht="18.75">
      <c r="A2" s="875" t="s">
        <v>68</v>
      </c>
      <c r="B2" s="875"/>
      <c r="C2" s="875"/>
      <c r="D2" s="875"/>
      <c r="E2" s="875"/>
    </row>
    <row r="3" spans="1:5" ht="19.5" hidden="1" thickBot="1">
      <c r="A3" s="228"/>
      <c r="B3" s="228"/>
      <c r="C3" s="228"/>
      <c r="D3" s="228"/>
    </row>
    <row r="4" spans="1:5" s="229" customFormat="1" ht="16.5" thickBot="1">
      <c r="A4" s="879" t="s">
        <v>568</v>
      </c>
      <c r="B4" s="880"/>
      <c r="C4" s="880"/>
      <c r="D4" s="880"/>
      <c r="E4" s="881"/>
    </row>
    <row r="5" spans="1:5" ht="15.75">
      <c r="A5" s="883" t="s">
        <v>65</v>
      </c>
      <c r="B5" s="885" t="s">
        <v>64</v>
      </c>
      <c r="C5" s="885" t="s">
        <v>67</v>
      </c>
      <c r="D5" s="885"/>
      <c r="E5" s="887" t="s">
        <v>66</v>
      </c>
    </row>
    <row r="6" spans="1:5" ht="34.5" customHeight="1">
      <c r="A6" s="884"/>
      <c r="B6" s="886"/>
      <c r="C6" s="312" t="s">
        <v>65</v>
      </c>
      <c r="D6" s="312" t="s">
        <v>64</v>
      </c>
      <c r="E6" s="888"/>
    </row>
    <row r="7" spans="1:5" s="231" customFormat="1" ht="20.100000000000001" customHeight="1">
      <c r="A7" s="313" t="s">
        <v>209</v>
      </c>
      <c r="B7" s="314" t="s">
        <v>208</v>
      </c>
      <c r="C7" s="286" t="s">
        <v>207</v>
      </c>
      <c r="D7" s="314" t="s">
        <v>569</v>
      </c>
      <c r="E7" s="315" t="s">
        <v>507</v>
      </c>
    </row>
    <row r="8" spans="1:5" s="231" customFormat="1" ht="20.100000000000001" customHeight="1">
      <c r="A8" s="326" t="s">
        <v>186</v>
      </c>
      <c r="B8" s="316" t="s">
        <v>84</v>
      </c>
      <c r="C8" s="286" t="s">
        <v>570</v>
      </c>
      <c r="D8" s="314" t="s">
        <v>208</v>
      </c>
      <c r="E8" s="315" t="s">
        <v>507</v>
      </c>
    </row>
    <row r="9" spans="1:5" s="231" customFormat="1" ht="20.100000000000001" customHeight="1">
      <c r="A9" s="897" t="s">
        <v>232</v>
      </c>
      <c r="B9" s="894" t="s">
        <v>571</v>
      </c>
      <c r="C9" s="286" t="s">
        <v>225</v>
      </c>
      <c r="D9" s="286" t="s">
        <v>69</v>
      </c>
      <c r="E9" s="315" t="s">
        <v>507</v>
      </c>
    </row>
    <row r="10" spans="1:5" s="231" customFormat="1" ht="20.100000000000001" customHeight="1">
      <c r="A10" s="898"/>
      <c r="B10" s="895"/>
      <c r="C10" s="286" t="s">
        <v>230</v>
      </c>
      <c r="D10" s="286" t="s">
        <v>203</v>
      </c>
      <c r="E10" s="315" t="s">
        <v>507</v>
      </c>
    </row>
    <row r="11" spans="1:5" s="231" customFormat="1" ht="20.100000000000001" customHeight="1" thickBot="1">
      <c r="A11" s="899"/>
      <c r="B11" s="896"/>
      <c r="C11" s="321" t="s">
        <v>231</v>
      </c>
      <c r="D11" s="321" t="s">
        <v>204</v>
      </c>
      <c r="E11" s="322" t="s">
        <v>507</v>
      </c>
    </row>
    <row r="12" spans="1:5" s="231" customFormat="1" ht="20.100000000000001" hidden="1" customHeight="1">
      <c r="A12" s="323"/>
      <c r="B12" s="323"/>
      <c r="C12" s="324"/>
      <c r="D12" s="324"/>
      <c r="E12" s="325"/>
    </row>
    <row r="13" spans="1:5" s="231" customFormat="1" ht="20.100000000000001" hidden="1" customHeight="1">
      <c r="A13" s="230"/>
      <c r="B13" s="230"/>
      <c r="C13" s="237"/>
      <c r="D13" s="230"/>
      <c r="E13" s="217"/>
    </row>
    <row r="14" spans="1:5" s="231" customFormat="1" ht="20.100000000000001" hidden="1" customHeight="1">
      <c r="A14" s="288"/>
      <c r="B14" s="289"/>
      <c r="C14" s="286"/>
      <c r="D14" s="286"/>
      <c r="E14" s="287"/>
    </row>
    <row r="15" spans="1:5" s="231" customFormat="1" ht="20.100000000000001" hidden="1" customHeight="1">
      <c r="A15" s="230"/>
      <c r="B15" s="230"/>
      <c r="C15" s="237"/>
      <c r="D15" s="230"/>
      <c r="E15" s="217"/>
    </row>
    <row r="16" spans="1:5" s="231" customFormat="1" ht="20.100000000000001" customHeight="1">
      <c r="A16" s="900"/>
      <c r="B16" s="900"/>
      <c r="C16" s="900"/>
      <c r="D16" s="900"/>
      <c r="E16" s="900"/>
    </row>
    <row r="17" spans="1:5" s="229" customFormat="1" ht="16.5" thickBot="1">
      <c r="A17" s="876" t="s">
        <v>535</v>
      </c>
      <c r="B17" s="877"/>
      <c r="C17" s="877"/>
      <c r="D17" s="877"/>
      <c r="E17" s="878"/>
    </row>
    <row r="18" spans="1:5" ht="15.75">
      <c r="A18" s="883" t="s">
        <v>65</v>
      </c>
      <c r="B18" s="885" t="s">
        <v>64</v>
      </c>
      <c r="C18" s="885" t="s">
        <v>67</v>
      </c>
      <c r="D18" s="885"/>
      <c r="E18" s="887" t="s">
        <v>66</v>
      </c>
    </row>
    <row r="19" spans="1:5" ht="34.5" customHeight="1">
      <c r="A19" s="884"/>
      <c r="B19" s="886"/>
      <c r="C19" s="312" t="s">
        <v>65</v>
      </c>
      <c r="D19" s="312" t="s">
        <v>64</v>
      </c>
      <c r="E19" s="888"/>
    </row>
    <row r="20" spans="1:5" s="231" customFormat="1" ht="20.100000000000001" customHeight="1">
      <c r="A20" s="313" t="s">
        <v>488</v>
      </c>
      <c r="B20" s="314" t="s">
        <v>88</v>
      </c>
      <c r="C20" s="286" t="s">
        <v>315</v>
      </c>
      <c r="D20" s="314" t="s">
        <v>437</v>
      </c>
      <c r="E20" s="315" t="s">
        <v>507</v>
      </c>
    </row>
    <row r="21" spans="1:5" s="231" customFormat="1" ht="20.100000000000001" customHeight="1">
      <c r="A21" s="313" t="s">
        <v>316</v>
      </c>
      <c r="B21" s="314" t="s">
        <v>89</v>
      </c>
      <c r="C21" s="286" t="s">
        <v>315</v>
      </c>
      <c r="D21" s="314" t="s">
        <v>437</v>
      </c>
      <c r="E21" s="315" t="s">
        <v>507</v>
      </c>
    </row>
    <row r="22" spans="1:5" s="231" customFormat="1" ht="20.100000000000001" customHeight="1">
      <c r="A22" s="313" t="s">
        <v>317</v>
      </c>
      <c r="B22" s="316" t="s">
        <v>90</v>
      </c>
      <c r="C22" s="286" t="s">
        <v>316</v>
      </c>
      <c r="D22" s="314" t="s">
        <v>89</v>
      </c>
      <c r="E22" s="315" t="s">
        <v>507</v>
      </c>
    </row>
    <row r="23" spans="1:5" s="231" customFormat="1" ht="20.100000000000001" customHeight="1">
      <c r="A23" s="317" t="s">
        <v>318</v>
      </c>
      <c r="B23" s="316" t="s">
        <v>119</v>
      </c>
      <c r="C23" s="286" t="s">
        <v>275</v>
      </c>
      <c r="D23" s="314" t="s">
        <v>86</v>
      </c>
      <c r="E23" s="315" t="s">
        <v>507</v>
      </c>
    </row>
    <row r="24" spans="1:5" s="231" customFormat="1" ht="20.100000000000001" customHeight="1">
      <c r="A24" s="317" t="s">
        <v>361</v>
      </c>
      <c r="B24" s="314" t="s">
        <v>438</v>
      </c>
      <c r="C24" s="286" t="s">
        <v>315</v>
      </c>
      <c r="D24" s="314" t="s">
        <v>437</v>
      </c>
      <c r="E24" s="315" t="s">
        <v>507</v>
      </c>
    </row>
    <row r="25" spans="1:5" s="231" customFormat="1" ht="20.100000000000001" customHeight="1">
      <c r="A25" s="317" t="s">
        <v>362</v>
      </c>
      <c r="B25" s="316" t="s">
        <v>120</v>
      </c>
      <c r="C25" s="318" t="s">
        <v>195</v>
      </c>
      <c r="D25" s="314" t="s">
        <v>227</v>
      </c>
      <c r="E25" s="315" t="s">
        <v>507</v>
      </c>
    </row>
    <row r="26" spans="1:5" s="231" customFormat="1" ht="20.100000000000001" customHeight="1">
      <c r="A26" s="317" t="s">
        <v>368</v>
      </c>
      <c r="B26" s="316" t="s">
        <v>574</v>
      </c>
      <c r="C26" s="314" t="s">
        <v>488</v>
      </c>
      <c r="D26" s="314" t="s">
        <v>88</v>
      </c>
      <c r="E26" s="315" t="s">
        <v>506</v>
      </c>
    </row>
    <row r="27" spans="1:5" s="231" customFormat="1" ht="20.100000000000001" customHeight="1">
      <c r="A27" s="317" t="s">
        <v>369</v>
      </c>
      <c r="B27" s="316" t="s">
        <v>129</v>
      </c>
      <c r="C27" s="314" t="s">
        <v>488</v>
      </c>
      <c r="D27" s="314" t="s">
        <v>88</v>
      </c>
      <c r="E27" s="315" t="s">
        <v>506</v>
      </c>
    </row>
    <row r="28" spans="1:5" s="231" customFormat="1" ht="20.100000000000001" customHeight="1">
      <c r="A28" s="317" t="s">
        <v>371</v>
      </c>
      <c r="B28" s="316" t="s">
        <v>125</v>
      </c>
      <c r="C28" s="314" t="s">
        <v>488</v>
      </c>
      <c r="D28" s="314" t="s">
        <v>88</v>
      </c>
      <c r="E28" s="315" t="s">
        <v>506</v>
      </c>
    </row>
    <row r="29" spans="1:5" s="231" customFormat="1" ht="20.100000000000001" customHeight="1">
      <c r="A29" s="317" t="s">
        <v>372</v>
      </c>
      <c r="B29" s="316" t="s">
        <v>123</v>
      </c>
      <c r="C29" s="286" t="s">
        <v>314</v>
      </c>
      <c r="D29" s="314" t="s">
        <v>87</v>
      </c>
      <c r="E29" s="315" t="s">
        <v>506</v>
      </c>
    </row>
    <row r="30" spans="1:5" s="231" customFormat="1" ht="20.100000000000001" customHeight="1">
      <c r="A30" s="317" t="s">
        <v>373</v>
      </c>
      <c r="B30" s="316" t="s">
        <v>124</v>
      </c>
      <c r="C30" s="314" t="s">
        <v>488</v>
      </c>
      <c r="D30" s="314" t="s">
        <v>88</v>
      </c>
      <c r="E30" s="315" t="s">
        <v>506</v>
      </c>
    </row>
    <row r="31" spans="1:5" s="231" customFormat="1" ht="20.100000000000001" customHeight="1">
      <c r="A31" s="317" t="s">
        <v>374</v>
      </c>
      <c r="B31" s="316" t="s">
        <v>145</v>
      </c>
      <c r="C31" s="314" t="s">
        <v>488</v>
      </c>
      <c r="D31" s="314" t="s">
        <v>88</v>
      </c>
      <c r="E31" s="315" t="s">
        <v>506</v>
      </c>
    </row>
    <row r="32" spans="1:5" s="231" customFormat="1" ht="20.100000000000001" customHeight="1">
      <c r="A32" s="317" t="s">
        <v>375</v>
      </c>
      <c r="B32" s="316" t="s">
        <v>126</v>
      </c>
      <c r="C32" s="286" t="s">
        <v>362</v>
      </c>
      <c r="D32" s="316" t="s">
        <v>120</v>
      </c>
      <c r="E32" s="315" t="s">
        <v>506</v>
      </c>
    </row>
    <row r="33" spans="1:5" s="231" customFormat="1" ht="20.100000000000001" customHeight="1" thickBot="1">
      <c r="A33" s="319" t="s">
        <v>377</v>
      </c>
      <c r="B33" s="320" t="s">
        <v>130</v>
      </c>
      <c r="C33" s="321" t="s">
        <v>372</v>
      </c>
      <c r="D33" s="320" t="s">
        <v>123</v>
      </c>
      <c r="E33" s="322" t="s">
        <v>507</v>
      </c>
    </row>
    <row r="34" spans="1:5" s="231" customFormat="1" ht="20.100000000000001" hidden="1" customHeight="1">
      <c r="A34" s="212"/>
      <c r="B34" s="213"/>
      <c r="C34" s="214"/>
      <c r="D34" s="215"/>
      <c r="E34" s="216"/>
    </row>
    <row r="35" spans="1:5" s="231" customFormat="1" ht="20.100000000000001" hidden="1" customHeight="1">
      <c r="A35" s="208"/>
      <c r="B35" s="211"/>
      <c r="C35" s="207"/>
      <c r="D35" s="210"/>
      <c r="E35" s="206"/>
    </row>
    <row r="36" spans="1:5" s="229" customFormat="1" ht="20.100000000000001" hidden="1" customHeight="1">
      <c r="A36" s="157"/>
      <c r="B36" s="156"/>
      <c r="C36" s="155"/>
      <c r="D36" s="154"/>
      <c r="E36" s="153"/>
    </row>
    <row r="37" spans="1:5" s="229" customFormat="1" ht="20.100000000000001" hidden="1" customHeight="1">
      <c r="A37" s="157"/>
      <c r="B37" s="156"/>
      <c r="C37" s="155"/>
      <c r="D37" s="154"/>
      <c r="E37" s="153"/>
    </row>
    <row r="38" spans="1:5" s="229" customFormat="1" ht="20.100000000000001" hidden="1" customHeight="1">
      <c r="A38" s="157"/>
      <c r="B38" s="156"/>
      <c r="C38" s="155"/>
      <c r="D38" s="154"/>
      <c r="E38" s="153"/>
    </row>
    <row r="39" spans="1:5" s="229" customFormat="1" ht="20.100000000000001" hidden="1" customHeight="1" thickBot="1">
      <c r="A39" s="152"/>
      <c r="B39" s="151"/>
      <c r="C39" s="150"/>
      <c r="D39" s="149"/>
      <c r="E39" s="94"/>
    </row>
    <row r="40" spans="1:5" s="229" customFormat="1" ht="15.75">
      <c r="A40" s="218"/>
      <c r="B40" s="219"/>
      <c r="C40" s="218"/>
      <c r="D40" s="219"/>
      <c r="E40" s="220"/>
    </row>
    <row r="41" spans="1:5" s="229" customFormat="1" ht="16.5" thickBot="1">
      <c r="A41" s="882" t="s">
        <v>523</v>
      </c>
      <c r="B41" s="882"/>
      <c r="C41" s="882"/>
      <c r="D41" s="882"/>
      <c r="E41" s="882"/>
    </row>
    <row r="42" spans="1:5" ht="15.75">
      <c r="A42" s="883" t="s">
        <v>65</v>
      </c>
      <c r="B42" s="885" t="s">
        <v>64</v>
      </c>
      <c r="C42" s="885" t="s">
        <v>67</v>
      </c>
      <c r="D42" s="885"/>
      <c r="E42" s="887" t="s">
        <v>66</v>
      </c>
    </row>
    <row r="43" spans="1:5" ht="34.5" customHeight="1">
      <c r="A43" s="884"/>
      <c r="B43" s="886"/>
      <c r="C43" s="312" t="s">
        <v>65</v>
      </c>
      <c r="D43" s="312" t="s">
        <v>64</v>
      </c>
      <c r="E43" s="888"/>
    </row>
    <row r="44" spans="1:5" ht="20.100000000000001" customHeight="1">
      <c r="A44" s="317" t="s">
        <v>378</v>
      </c>
      <c r="B44" s="316" t="s">
        <v>133</v>
      </c>
      <c r="C44" s="316" t="s">
        <v>316</v>
      </c>
      <c r="D44" s="316" t="s">
        <v>89</v>
      </c>
      <c r="E44" s="315" t="s">
        <v>507</v>
      </c>
    </row>
    <row r="45" spans="1:5" s="229" customFormat="1" ht="20.100000000000001" customHeight="1">
      <c r="A45" s="317" t="s">
        <v>379</v>
      </c>
      <c r="B45" s="316" t="s">
        <v>134</v>
      </c>
      <c r="C45" s="316" t="s">
        <v>316</v>
      </c>
      <c r="D45" s="316" t="s">
        <v>89</v>
      </c>
      <c r="E45" s="315" t="s">
        <v>507</v>
      </c>
    </row>
    <row r="46" spans="1:5" s="229" customFormat="1" ht="20.100000000000001" customHeight="1">
      <c r="A46" s="317" t="s">
        <v>380</v>
      </c>
      <c r="B46" s="316" t="s">
        <v>135</v>
      </c>
      <c r="C46" s="316" t="s">
        <v>316</v>
      </c>
      <c r="D46" s="316" t="s">
        <v>89</v>
      </c>
      <c r="E46" s="315" t="s">
        <v>507</v>
      </c>
    </row>
    <row r="47" spans="1:5" s="231" customFormat="1" ht="20.100000000000001" customHeight="1">
      <c r="A47" s="317" t="s">
        <v>381</v>
      </c>
      <c r="B47" s="316" t="s">
        <v>136</v>
      </c>
      <c r="C47" s="316" t="s">
        <v>316</v>
      </c>
      <c r="D47" s="316" t="s">
        <v>89</v>
      </c>
      <c r="E47" s="315" t="s">
        <v>507</v>
      </c>
    </row>
    <row r="48" spans="1:5" s="231" customFormat="1" ht="20.100000000000001" customHeight="1">
      <c r="A48" s="317" t="s">
        <v>382</v>
      </c>
      <c r="B48" s="316" t="s">
        <v>137</v>
      </c>
      <c r="C48" s="316" t="s">
        <v>316</v>
      </c>
      <c r="D48" s="316" t="s">
        <v>89</v>
      </c>
      <c r="E48" s="315" t="s">
        <v>507</v>
      </c>
    </row>
    <row r="49" spans="1:5" s="229" customFormat="1" ht="20.100000000000001" customHeight="1">
      <c r="A49" s="317" t="s">
        <v>383</v>
      </c>
      <c r="B49" s="316" t="s">
        <v>140</v>
      </c>
      <c r="C49" s="316" t="s">
        <v>316</v>
      </c>
      <c r="D49" s="316" t="s">
        <v>89</v>
      </c>
      <c r="E49" s="315" t="s">
        <v>507</v>
      </c>
    </row>
    <row r="50" spans="1:5" s="229" customFormat="1" ht="20.100000000000001" customHeight="1">
      <c r="A50" s="317" t="s">
        <v>385</v>
      </c>
      <c r="B50" s="316" t="s">
        <v>139</v>
      </c>
      <c r="C50" s="316" t="s">
        <v>316</v>
      </c>
      <c r="D50" s="316" t="s">
        <v>89</v>
      </c>
      <c r="E50" s="315" t="s">
        <v>506</v>
      </c>
    </row>
    <row r="51" spans="1:5" s="229" customFormat="1" ht="20.100000000000001" customHeight="1">
      <c r="A51" s="893" t="s">
        <v>386</v>
      </c>
      <c r="B51" s="891" t="s">
        <v>141</v>
      </c>
      <c r="C51" s="316" t="s">
        <v>488</v>
      </c>
      <c r="D51" s="316" t="s">
        <v>88</v>
      </c>
      <c r="E51" s="315" t="s">
        <v>506</v>
      </c>
    </row>
    <row r="52" spans="1:5" s="229" customFormat="1" ht="20.100000000000001" customHeight="1">
      <c r="A52" s="893"/>
      <c r="B52" s="891"/>
      <c r="C52" s="316" t="s">
        <v>316</v>
      </c>
      <c r="D52" s="316" t="s">
        <v>89</v>
      </c>
      <c r="E52" s="315" t="s">
        <v>506</v>
      </c>
    </row>
    <row r="53" spans="1:5" s="231" customFormat="1" ht="20.100000000000001" customHeight="1">
      <c r="A53" s="892" t="s">
        <v>366</v>
      </c>
      <c r="B53" s="891" t="s">
        <v>238</v>
      </c>
      <c r="C53" s="286" t="s">
        <v>364</v>
      </c>
      <c r="D53" s="316" t="s">
        <v>121</v>
      </c>
      <c r="E53" s="315" t="s">
        <v>506</v>
      </c>
    </row>
    <row r="54" spans="1:5" s="231" customFormat="1" ht="20.100000000000001" customHeight="1">
      <c r="A54" s="892"/>
      <c r="B54" s="891"/>
      <c r="C54" s="286" t="s">
        <v>366</v>
      </c>
      <c r="D54" s="316" t="s">
        <v>489</v>
      </c>
      <c r="E54" s="315" t="s">
        <v>506</v>
      </c>
    </row>
    <row r="55" spans="1:5" s="229" customFormat="1" ht="20.100000000000001" customHeight="1">
      <c r="A55" s="317" t="s">
        <v>490</v>
      </c>
      <c r="B55" s="316" t="s">
        <v>239</v>
      </c>
      <c r="C55" s="286" t="s">
        <v>366</v>
      </c>
      <c r="D55" s="316" t="s">
        <v>238</v>
      </c>
      <c r="E55" s="315" t="s">
        <v>506</v>
      </c>
    </row>
    <row r="56" spans="1:5" s="229" customFormat="1" ht="20.100000000000001" customHeight="1">
      <c r="A56" s="317" t="s">
        <v>376</v>
      </c>
      <c r="B56" s="316" t="s">
        <v>240</v>
      </c>
      <c r="C56" s="286" t="s">
        <v>490</v>
      </c>
      <c r="D56" s="316" t="s">
        <v>239</v>
      </c>
      <c r="E56" s="315" t="s">
        <v>506</v>
      </c>
    </row>
    <row r="57" spans="1:5" s="229" customFormat="1" ht="20.100000000000001" customHeight="1">
      <c r="A57" s="317" t="s">
        <v>384</v>
      </c>
      <c r="B57" s="316" t="s">
        <v>241</v>
      </c>
      <c r="C57" s="286" t="s">
        <v>376</v>
      </c>
      <c r="D57" s="316" t="s">
        <v>240</v>
      </c>
      <c r="E57" s="315" t="s">
        <v>506</v>
      </c>
    </row>
    <row r="58" spans="1:5" s="229" customFormat="1" ht="20.100000000000001" customHeight="1">
      <c r="A58" s="317" t="s">
        <v>455</v>
      </c>
      <c r="B58" s="327" t="s">
        <v>513</v>
      </c>
      <c r="C58" s="286" t="s">
        <v>376</v>
      </c>
      <c r="D58" s="316" t="s">
        <v>240</v>
      </c>
      <c r="E58" s="315" t="s">
        <v>506</v>
      </c>
    </row>
    <row r="59" spans="1:5" s="229" customFormat="1" ht="20.100000000000001" customHeight="1">
      <c r="A59" s="317" t="s">
        <v>499</v>
      </c>
      <c r="B59" s="316" t="s">
        <v>242</v>
      </c>
      <c r="C59" s="286" t="s">
        <v>366</v>
      </c>
      <c r="D59" s="316" t="s">
        <v>238</v>
      </c>
      <c r="E59" s="315" t="s">
        <v>506</v>
      </c>
    </row>
    <row r="60" spans="1:5" s="229" customFormat="1" ht="20.100000000000001" customHeight="1">
      <c r="A60" s="317" t="s">
        <v>388</v>
      </c>
      <c r="B60" s="316" t="s">
        <v>243</v>
      </c>
      <c r="C60" s="286" t="s">
        <v>499</v>
      </c>
      <c r="D60" s="316" t="s">
        <v>242</v>
      </c>
      <c r="E60" s="315" t="s">
        <v>506</v>
      </c>
    </row>
    <row r="61" spans="1:5" s="229" customFormat="1" ht="20.100000000000001" customHeight="1">
      <c r="A61" s="317" t="s">
        <v>389</v>
      </c>
      <c r="B61" s="316" t="s">
        <v>244</v>
      </c>
      <c r="C61" s="286" t="s">
        <v>388</v>
      </c>
      <c r="D61" s="316" t="s">
        <v>243</v>
      </c>
      <c r="E61" s="315" t="s">
        <v>506</v>
      </c>
    </row>
    <row r="62" spans="1:5" s="229" customFormat="1" ht="20.100000000000001" customHeight="1" thickBot="1">
      <c r="A62" s="319" t="s">
        <v>468</v>
      </c>
      <c r="B62" s="328" t="s">
        <v>516</v>
      </c>
      <c r="C62" s="321" t="s">
        <v>388</v>
      </c>
      <c r="D62" s="320" t="s">
        <v>243</v>
      </c>
      <c r="E62" s="322" t="s">
        <v>506</v>
      </c>
    </row>
    <row r="63" spans="1:5" s="229" customFormat="1" ht="15.75">
      <c r="A63" s="232"/>
      <c r="B63" s="233"/>
      <c r="C63" s="232"/>
      <c r="D63" s="233"/>
      <c r="E63" s="234"/>
    </row>
    <row r="64" spans="1:5" s="229" customFormat="1" ht="16.5" customHeight="1" thickBot="1">
      <c r="A64" s="882" t="s">
        <v>524</v>
      </c>
      <c r="B64" s="882"/>
      <c r="C64" s="882"/>
      <c r="D64" s="882"/>
      <c r="E64" s="882"/>
    </row>
    <row r="65" spans="1:5" s="229" customFormat="1" ht="24.75" customHeight="1">
      <c r="A65" s="883" t="s">
        <v>65</v>
      </c>
      <c r="B65" s="885" t="s">
        <v>64</v>
      </c>
      <c r="C65" s="885" t="s">
        <v>67</v>
      </c>
      <c r="D65" s="885"/>
      <c r="E65" s="887" t="s">
        <v>66</v>
      </c>
    </row>
    <row r="66" spans="1:5" ht="24.75" customHeight="1">
      <c r="A66" s="884"/>
      <c r="B66" s="886"/>
      <c r="C66" s="329" t="s">
        <v>65</v>
      </c>
      <c r="D66" s="329" t="s">
        <v>64</v>
      </c>
      <c r="E66" s="888"/>
    </row>
    <row r="67" spans="1:5" ht="15.75">
      <c r="A67" s="495" t="s">
        <v>415</v>
      </c>
      <c r="B67" s="331" t="s">
        <v>146</v>
      </c>
      <c r="C67" s="318" t="s">
        <v>488</v>
      </c>
      <c r="D67" s="318" t="s">
        <v>88</v>
      </c>
      <c r="E67" s="315" t="s">
        <v>507</v>
      </c>
    </row>
    <row r="68" spans="1:5" s="229" customFormat="1" ht="15.75">
      <c r="A68" s="330" t="s">
        <v>400</v>
      </c>
      <c r="B68" s="331" t="s">
        <v>147</v>
      </c>
      <c r="C68" s="318" t="s">
        <v>316</v>
      </c>
      <c r="D68" s="318" t="s">
        <v>89</v>
      </c>
      <c r="E68" s="315" t="s">
        <v>507</v>
      </c>
    </row>
    <row r="69" spans="1:5" s="229" customFormat="1" ht="15.75">
      <c r="A69" s="330" t="s">
        <v>401</v>
      </c>
      <c r="B69" s="331" t="s">
        <v>485</v>
      </c>
      <c r="C69" s="318" t="s">
        <v>316</v>
      </c>
      <c r="D69" s="318" t="s">
        <v>89</v>
      </c>
      <c r="E69" s="315" t="s">
        <v>507</v>
      </c>
    </row>
    <row r="70" spans="1:5" s="231" customFormat="1" ht="19.5" customHeight="1">
      <c r="A70" s="330" t="s">
        <v>402</v>
      </c>
      <c r="B70" s="331" t="s">
        <v>148</v>
      </c>
      <c r="C70" s="318" t="s">
        <v>488</v>
      </c>
      <c r="D70" s="318" t="s">
        <v>88</v>
      </c>
      <c r="E70" s="315" t="s">
        <v>507</v>
      </c>
    </row>
    <row r="71" spans="1:5" s="231" customFormat="1" ht="19.5" customHeight="1">
      <c r="A71" s="330" t="s">
        <v>403</v>
      </c>
      <c r="B71" s="327" t="s">
        <v>399</v>
      </c>
      <c r="C71" s="318" t="s">
        <v>488</v>
      </c>
      <c r="D71" s="318" t="s">
        <v>88</v>
      </c>
      <c r="E71" s="315" t="s">
        <v>507</v>
      </c>
    </row>
    <row r="72" spans="1:5" s="229" customFormat="1" ht="15.75">
      <c r="A72" s="330" t="s">
        <v>536</v>
      </c>
      <c r="B72" s="327" t="s">
        <v>214</v>
      </c>
      <c r="C72" s="332" t="s">
        <v>361</v>
      </c>
      <c r="D72" s="318" t="s">
        <v>438</v>
      </c>
      <c r="E72" s="315" t="s">
        <v>507</v>
      </c>
    </row>
    <row r="73" spans="1:5" s="229" customFormat="1" ht="15.75">
      <c r="A73" s="330" t="s">
        <v>404</v>
      </c>
      <c r="B73" s="327" t="s">
        <v>215</v>
      </c>
      <c r="C73" s="332" t="s">
        <v>402</v>
      </c>
      <c r="D73" s="331" t="s">
        <v>148</v>
      </c>
      <c r="E73" s="315" t="s">
        <v>507</v>
      </c>
    </row>
    <row r="74" spans="1:5" s="229" customFormat="1" ht="15.75">
      <c r="A74" s="330" t="s">
        <v>405</v>
      </c>
      <c r="B74" s="327" t="s">
        <v>149</v>
      </c>
      <c r="C74" s="332" t="s">
        <v>403</v>
      </c>
      <c r="D74" s="327" t="s">
        <v>399</v>
      </c>
      <c r="E74" s="333" t="s">
        <v>506</v>
      </c>
    </row>
    <row r="75" spans="1:5" s="229" customFormat="1" ht="15.75">
      <c r="A75" s="330" t="s">
        <v>406</v>
      </c>
      <c r="B75" s="327" t="s">
        <v>216</v>
      </c>
      <c r="C75" s="332" t="s">
        <v>403</v>
      </c>
      <c r="D75" s="327" t="s">
        <v>399</v>
      </c>
      <c r="E75" s="333" t="s">
        <v>506</v>
      </c>
    </row>
    <row r="76" spans="1:5" s="229" customFormat="1" ht="15.75">
      <c r="A76" s="330" t="s">
        <v>407</v>
      </c>
      <c r="B76" s="327" t="s">
        <v>217</v>
      </c>
      <c r="C76" s="332" t="s">
        <v>403</v>
      </c>
      <c r="D76" s="327" t="s">
        <v>399</v>
      </c>
      <c r="E76" s="333" t="s">
        <v>506</v>
      </c>
    </row>
    <row r="77" spans="1:5" s="229" customFormat="1" ht="15.75">
      <c r="A77" s="330" t="s">
        <v>408</v>
      </c>
      <c r="B77" s="327" t="s">
        <v>218</v>
      </c>
      <c r="C77" s="332" t="s">
        <v>406</v>
      </c>
      <c r="D77" s="327" t="s">
        <v>216</v>
      </c>
      <c r="E77" s="333" t="s">
        <v>506</v>
      </c>
    </row>
    <row r="78" spans="1:5" s="229" customFormat="1" ht="15.75">
      <c r="A78" s="330" t="s">
        <v>409</v>
      </c>
      <c r="B78" s="327" t="s">
        <v>219</v>
      </c>
      <c r="C78" s="332" t="s">
        <v>375</v>
      </c>
      <c r="D78" s="327" t="s">
        <v>126</v>
      </c>
      <c r="E78" s="333" t="s">
        <v>506</v>
      </c>
    </row>
    <row r="79" spans="1:5" s="229" customFormat="1" ht="15.75">
      <c r="A79" s="334" t="s">
        <v>476</v>
      </c>
      <c r="B79" s="318" t="s">
        <v>515</v>
      </c>
      <c r="C79" s="332" t="s">
        <v>407</v>
      </c>
      <c r="D79" s="327" t="s">
        <v>217</v>
      </c>
      <c r="E79" s="333" t="s">
        <v>506</v>
      </c>
    </row>
    <row r="80" spans="1:5" s="229" customFormat="1" ht="15.75">
      <c r="A80" s="330" t="s">
        <v>411</v>
      </c>
      <c r="B80" s="327" t="s">
        <v>220</v>
      </c>
      <c r="C80" s="332" t="s">
        <v>403</v>
      </c>
      <c r="D80" s="327" t="s">
        <v>399</v>
      </c>
      <c r="E80" s="333" t="s">
        <v>506</v>
      </c>
    </row>
    <row r="81" spans="1:5" s="229" customFormat="1" ht="15.75">
      <c r="A81" s="330" t="s">
        <v>412</v>
      </c>
      <c r="B81" s="327" t="s">
        <v>221</v>
      </c>
      <c r="C81" s="332" t="s">
        <v>403</v>
      </c>
      <c r="D81" s="327" t="s">
        <v>399</v>
      </c>
      <c r="E81" s="333" t="s">
        <v>506</v>
      </c>
    </row>
    <row r="82" spans="1:5" s="229" customFormat="1" ht="15.75">
      <c r="A82" s="330" t="s">
        <v>413</v>
      </c>
      <c r="B82" s="327" t="s">
        <v>222</v>
      </c>
      <c r="C82" s="332" t="s">
        <v>412</v>
      </c>
      <c r="D82" s="327" t="s">
        <v>221</v>
      </c>
      <c r="E82" s="333" t="s">
        <v>506</v>
      </c>
    </row>
    <row r="83" spans="1:5" s="229" customFormat="1" ht="15.75">
      <c r="A83" s="330" t="s">
        <v>414</v>
      </c>
      <c r="B83" s="327" t="s">
        <v>223</v>
      </c>
      <c r="C83" s="332" t="s">
        <v>375</v>
      </c>
      <c r="D83" s="327" t="s">
        <v>126</v>
      </c>
      <c r="E83" s="333" t="s">
        <v>506</v>
      </c>
    </row>
    <row r="84" spans="1:5" s="229" customFormat="1" ht="16.5" thickBot="1">
      <c r="A84" s="335" t="s">
        <v>512</v>
      </c>
      <c r="B84" s="336" t="s">
        <v>514</v>
      </c>
      <c r="C84" s="337" t="s">
        <v>412</v>
      </c>
      <c r="D84" s="328" t="s">
        <v>221</v>
      </c>
      <c r="E84" s="338" t="s">
        <v>506</v>
      </c>
    </row>
    <row r="85" spans="1:5" s="229" customFormat="1" ht="15.75">
      <c r="A85" s="232"/>
      <c r="B85" s="233"/>
      <c r="C85" s="232"/>
      <c r="D85" s="233"/>
      <c r="E85" s="234"/>
    </row>
    <row r="86" spans="1:5" ht="16.5" thickBot="1">
      <c r="A86" s="879" t="s">
        <v>525</v>
      </c>
      <c r="B86" s="880"/>
      <c r="C86" s="880"/>
      <c r="D86" s="880"/>
      <c r="E86" s="881"/>
    </row>
    <row r="87" spans="1:5" ht="24" customHeight="1">
      <c r="A87" s="883" t="s">
        <v>65</v>
      </c>
      <c r="B87" s="885" t="s">
        <v>64</v>
      </c>
      <c r="C87" s="885" t="s">
        <v>67</v>
      </c>
      <c r="D87" s="885"/>
      <c r="E87" s="887" t="s">
        <v>66</v>
      </c>
    </row>
    <row r="88" spans="1:5" ht="33.75" customHeight="1">
      <c r="A88" s="884"/>
      <c r="B88" s="886"/>
      <c r="C88" s="329" t="s">
        <v>65</v>
      </c>
      <c r="D88" s="329" t="s">
        <v>64</v>
      </c>
      <c r="E88" s="888"/>
    </row>
    <row r="89" spans="1:5" ht="15.75">
      <c r="A89" s="339" t="s">
        <v>443</v>
      </c>
      <c r="B89" s="340" t="s">
        <v>171</v>
      </c>
      <c r="C89" s="341" t="s">
        <v>209</v>
      </c>
      <c r="D89" s="340" t="s">
        <v>564</v>
      </c>
      <c r="E89" s="315" t="s">
        <v>506</v>
      </c>
    </row>
    <row r="90" spans="1:5" ht="15.75">
      <c r="A90" s="342" t="s">
        <v>248</v>
      </c>
      <c r="B90" s="343" t="s">
        <v>170</v>
      </c>
      <c r="C90" s="344" t="s">
        <v>209</v>
      </c>
      <c r="D90" s="343" t="s">
        <v>564</v>
      </c>
      <c r="E90" s="315" t="s">
        <v>506</v>
      </c>
    </row>
    <row r="91" spans="1:5" ht="15.75">
      <c r="A91" s="342" t="s">
        <v>249</v>
      </c>
      <c r="B91" s="343" t="s">
        <v>169</v>
      </c>
      <c r="C91" s="344" t="s">
        <v>209</v>
      </c>
      <c r="D91" s="343" t="s">
        <v>564</v>
      </c>
      <c r="E91" s="315" t="s">
        <v>506</v>
      </c>
    </row>
    <row r="92" spans="1:5" ht="24.75" customHeight="1">
      <c r="A92" s="342" t="s">
        <v>446</v>
      </c>
      <c r="B92" s="345" t="s">
        <v>166</v>
      </c>
      <c r="C92" s="346" t="s">
        <v>443</v>
      </c>
      <c r="D92" s="345" t="s">
        <v>171</v>
      </c>
      <c r="E92" s="315" t="s">
        <v>507</v>
      </c>
    </row>
    <row r="93" spans="1:5" ht="31.5">
      <c r="A93" s="342" t="s">
        <v>450</v>
      </c>
      <c r="B93" s="345" t="s">
        <v>161</v>
      </c>
      <c r="C93" s="346" t="s">
        <v>446</v>
      </c>
      <c r="D93" s="345" t="s">
        <v>166</v>
      </c>
      <c r="E93" s="315" t="s">
        <v>506</v>
      </c>
    </row>
    <row r="94" spans="1:5" ht="15.75">
      <c r="A94" s="347" t="s">
        <v>453</v>
      </c>
      <c r="B94" s="343" t="s">
        <v>454</v>
      </c>
      <c r="C94" s="344" t="s">
        <v>448</v>
      </c>
      <c r="D94" s="343" t="s">
        <v>162</v>
      </c>
      <c r="E94" s="333" t="s">
        <v>506</v>
      </c>
    </row>
    <row r="95" spans="1:5" ht="15.75">
      <c r="A95" s="347" t="s">
        <v>501</v>
      </c>
      <c r="B95" s="343" t="s">
        <v>456</v>
      </c>
      <c r="C95" s="344" t="s">
        <v>448</v>
      </c>
      <c r="D95" s="343" t="s">
        <v>162</v>
      </c>
      <c r="E95" s="333" t="s">
        <v>506</v>
      </c>
    </row>
    <row r="96" spans="1:5" ht="15.75">
      <c r="A96" s="347" t="s">
        <v>500</v>
      </c>
      <c r="B96" s="672" t="s">
        <v>469</v>
      </c>
      <c r="C96" s="344" t="s">
        <v>457</v>
      </c>
      <c r="D96" s="343" t="s">
        <v>159</v>
      </c>
      <c r="E96" s="333" t="s">
        <v>506</v>
      </c>
    </row>
    <row r="97" spans="1:5" ht="15.75">
      <c r="A97" s="347" t="s">
        <v>463</v>
      </c>
      <c r="B97" s="343" t="s">
        <v>155</v>
      </c>
      <c r="C97" s="344" t="s">
        <v>452</v>
      </c>
      <c r="D97" s="343" t="s">
        <v>160</v>
      </c>
      <c r="E97" s="333" t="s">
        <v>506</v>
      </c>
    </row>
    <row r="98" spans="1:5" ht="31.5">
      <c r="A98" s="889" t="s">
        <v>464</v>
      </c>
      <c r="B98" s="890" t="s">
        <v>154</v>
      </c>
      <c r="C98" s="346" t="s">
        <v>446</v>
      </c>
      <c r="D98" s="343" t="s">
        <v>166</v>
      </c>
      <c r="E98" s="333" t="s">
        <v>506</v>
      </c>
    </row>
    <row r="99" spans="1:5" ht="15.75">
      <c r="A99" s="889"/>
      <c r="B99" s="890"/>
      <c r="C99" s="344" t="s">
        <v>462</v>
      </c>
      <c r="D99" s="343" t="s">
        <v>156</v>
      </c>
      <c r="E99" s="333" t="s">
        <v>506</v>
      </c>
    </row>
    <row r="100" spans="1:5" ht="15.75">
      <c r="A100" s="347" t="s">
        <v>465</v>
      </c>
      <c r="B100" s="343" t="s">
        <v>181</v>
      </c>
      <c r="C100" s="344" t="s">
        <v>459</v>
      </c>
      <c r="D100" s="343" t="s">
        <v>157</v>
      </c>
      <c r="E100" s="333" t="s">
        <v>506</v>
      </c>
    </row>
    <row r="101" spans="1:5" ht="15.75">
      <c r="A101" s="674" t="s">
        <v>500</v>
      </c>
      <c r="B101" s="345" t="s">
        <v>469</v>
      </c>
      <c r="C101" s="344" t="s">
        <v>457</v>
      </c>
      <c r="D101" s="343" t="s">
        <v>159</v>
      </c>
      <c r="E101" s="333" t="s">
        <v>506</v>
      </c>
    </row>
    <row r="102" spans="1:5" ht="15.75">
      <c r="A102" s="347" t="s">
        <v>473</v>
      </c>
      <c r="B102" s="343" t="s">
        <v>176</v>
      </c>
      <c r="C102" s="344" t="s">
        <v>445</v>
      </c>
      <c r="D102" s="343" t="s">
        <v>167</v>
      </c>
      <c r="E102" s="333" t="s">
        <v>506</v>
      </c>
    </row>
    <row r="103" spans="1:5" ht="15.75">
      <c r="A103" s="347" t="s">
        <v>474</v>
      </c>
      <c r="B103" s="343" t="s">
        <v>179</v>
      </c>
      <c r="C103" s="344" t="s">
        <v>445</v>
      </c>
      <c r="D103" s="343" t="s">
        <v>167</v>
      </c>
      <c r="E103" s="333" t="s">
        <v>506</v>
      </c>
    </row>
    <row r="104" spans="1:5" ht="15.75">
      <c r="A104" s="347" t="s">
        <v>475</v>
      </c>
      <c r="B104" s="343" t="s">
        <v>508</v>
      </c>
      <c r="C104" s="344" t="s">
        <v>445</v>
      </c>
      <c r="D104" s="343" t="s">
        <v>167</v>
      </c>
      <c r="E104" s="333" t="s">
        <v>506</v>
      </c>
    </row>
    <row r="105" spans="1:5" ht="15.75">
      <c r="A105" s="889" t="s">
        <v>478</v>
      </c>
      <c r="B105" s="890" t="s">
        <v>174</v>
      </c>
      <c r="C105" s="344" t="s">
        <v>471</v>
      </c>
      <c r="D105" s="343" t="s">
        <v>178</v>
      </c>
      <c r="E105" s="333" t="s">
        <v>506</v>
      </c>
    </row>
    <row r="106" spans="1:5" ht="15.75">
      <c r="A106" s="889"/>
      <c r="B106" s="890"/>
      <c r="C106" s="344" t="s">
        <v>473</v>
      </c>
      <c r="D106" s="343" t="s">
        <v>176</v>
      </c>
      <c r="E106" s="333" t="s">
        <v>506</v>
      </c>
    </row>
    <row r="107" spans="1:5" ht="15.75">
      <c r="A107" s="347" t="s">
        <v>480</v>
      </c>
      <c r="B107" s="343" t="s">
        <v>177</v>
      </c>
      <c r="C107" s="344" t="s">
        <v>473</v>
      </c>
      <c r="D107" s="343" t="s">
        <v>176</v>
      </c>
      <c r="E107" s="333" t="s">
        <v>506</v>
      </c>
    </row>
    <row r="108" spans="1:5" ht="15.75">
      <c r="A108" s="347" t="s">
        <v>481</v>
      </c>
      <c r="B108" s="343" t="s">
        <v>172</v>
      </c>
      <c r="C108" s="344" t="s">
        <v>452</v>
      </c>
      <c r="D108" s="343" t="s">
        <v>160</v>
      </c>
      <c r="E108" s="333" t="s">
        <v>506</v>
      </c>
    </row>
    <row r="109" spans="1:5" ht="15.75">
      <c r="A109" s="347" t="s">
        <v>482</v>
      </c>
      <c r="B109" s="343" t="s">
        <v>175</v>
      </c>
      <c r="C109" s="344" t="s">
        <v>478</v>
      </c>
      <c r="D109" s="343" t="s">
        <v>174</v>
      </c>
      <c r="E109" s="333" t="s">
        <v>506</v>
      </c>
    </row>
    <row r="110" spans="1:5" ht="15.75">
      <c r="A110" s="347" t="s">
        <v>483</v>
      </c>
      <c r="B110" s="343" t="s">
        <v>173</v>
      </c>
      <c r="C110" s="344" t="s">
        <v>481</v>
      </c>
      <c r="D110" s="343" t="s">
        <v>172</v>
      </c>
      <c r="E110" s="333" t="s">
        <v>506</v>
      </c>
    </row>
    <row r="111" spans="1:5" ht="15.75">
      <c r="A111" s="347" t="s">
        <v>336</v>
      </c>
      <c r="B111" s="343" t="s">
        <v>509</v>
      </c>
      <c r="C111" s="344" t="s">
        <v>475</v>
      </c>
      <c r="D111" s="343" t="s">
        <v>508</v>
      </c>
      <c r="E111" s="333" t="s">
        <v>506</v>
      </c>
    </row>
    <row r="112" spans="1:5" ht="15.75">
      <c r="A112" s="347" t="s">
        <v>441</v>
      </c>
      <c r="B112" s="343" t="s">
        <v>151</v>
      </c>
      <c r="C112" s="344" t="s">
        <v>440</v>
      </c>
      <c r="D112" s="343" t="s">
        <v>152</v>
      </c>
      <c r="E112" s="333" t="s">
        <v>506</v>
      </c>
    </row>
    <row r="113" spans="1:5" ht="15.75">
      <c r="A113" s="347" t="s">
        <v>502</v>
      </c>
      <c r="B113" s="343" t="s">
        <v>510</v>
      </c>
      <c r="C113" s="344" t="s">
        <v>452</v>
      </c>
      <c r="D113" s="343" t="s">
        <v>160</v>
      </c>
      <c r="E113" s="333" t="s">
        <v>506</v>
      </c>
    </row>
    <row r="114" spans="1:5" ht="16.5" thickBot="1">
      <c r="A114" s="348" t="s">
        <v>505</v>
      </c>
      <c r="B114" s="349" t="s">
        <v>511</v>
      </c>
      <c r="C114" s="350" t="s">
        <v>452</v>
      </c>
      <c r="D114" s="349" t="s">
        <v>160</v>
      </c>
      <c r="E114" s="338" t="s">
        <v>506</v>
      </c>
    </row>
  </sheetData>
  <sheetProtection selectLockedCells="1" selectUnlockedCells="1"/>
  <mergeCells count="38">
    <mergeCell ref="B9:B11"/>
    <mergeCell ref="A9:A11"/>
    <mergeCell ref="A16:E16"/>
    <mergeCell ref="A4:E4"/>
    <mergeCell ref="A5:A6"/>
    <mergeCell ref="B5:B6"/>
    <mergeCell ref="C5:D5"/>
    <mergeCell ref="E5:E6"/>
    <mergeCell ref="E42:E43"/>
    <mergeCell ref="B53:B54"/>
    <mergeCell ref="A53:A54"/>
    <mergeCell ref="B51:B52"/>
    <mergeCell ref="A51:A52"/>
    <mergeCell ref="C42:D42"/>
    <mergeCell ref="A105:A106"/>
    <mergeCell ref="B105:B106"/>
    <mergeCell ref="B98:B99"/>
    <mergeCell ref="E87:E88"/>
    <mergeCell ref="A87:A88"/>
    <mergeCell ref="B87:B88"/>
    <mergeCell ref="C87:D87"/>
    <mergeCell ref="A98:A99"/>
    <mergeCell ref="A1:E1"/>
    <mergeCell ref="A2:E2"/>
    <mergeCell ref="A17:E17"/>
    <mergeCell ref="A86:E86"/>
    <mergeCell ref="A64:E64"/>
    <mergeCell ref="A65:A66"/>
    <mergeCell ref="B65:B66"/>
    <mergeCell ref="C65:D65"/>
    <mergeCell ref="E65:E66"/>
    <mergeCell ref="A18:A19"/>
    <mergeCell ref="B18:B19"/>
    <mergeCell ref="C18:D18"/>
    <mergeCell ref="E18:E19"/>
    <mergeCell ref="A41:E41"/>
    <mergeCell ref="A42:A43"/>
    <mergeCell ref="B42:B43"/>
  </mergeCells>
  <printOptions horizontalCentered="1"/>
  <pageMargins left="0.19685039370078741" right="0.19685039370078741" top="0.19685039370078741" bottom="0.15748031496062992" header="0.11811023622047245" footer="0.11811023622047245"/>
  <pageSetup paperSize="8" scale="59" firstPageNumber="0" orientation="portrait" r:id="rId1"/>
  <headerFooter alignWithMargins="0">
    <oddHeader>&amp;R 1/a. számú melléklet az  Állami légiközlekedési alapképzési szak tantervéhez</oddHeader>
  </headerFooter>
  <rowBreaks count="1" manualBreakCount="1">
    <brk id="62" max="4" man="1"/>
  </rowBreaks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D22"/>
  <sheetViews>
    <sheetView tabSelected="1" view="pageBreakPreview" zoomScale="85" zoomScaleNormal="100" zoomScaleSheetLayoutView="85" workbookViewId="0">
      <selection activeCell="A15" sqref="A15"/>
    </sheetView>
  </sheetViews>
  <sheetFormatPr defaultColWidth="10.6640625" defaultRowHeight="12.75"/>
  <cols>
    <col min="1" max="1" width="255.6640625" style="92" customWidth="1"/>
    <col min="2" max="2" width="10.6640625" style="92"/>
    <col min="3" max="3" width="7.1640625" style="92" customWidth="1"/>
    <col min="4" max="7" width="10.6640625" style="92" hidden="1" customWidth="1"/>
    <col min="8" max="16384" width="10.6640625" style="92"/>
  </cols>
  <sheetData>
    <row r="1" spans="1:56" ht="15.75">
      <c r="A1" s="209" t="s">
        <v>518</v>
      </c>
    </row>
    <row r="2" spans="1:56" ht="17.649999999999999" hidden="1" customHeight="1">
      <c r="A2" s="209"/>
    </row>
    <row r="3" spans="1:56" s="93" customFormat="1" ht="30" customHeight="1">
      <c r="A3" s="209" t="s">
        <v>538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</row>
    <row r="4" spans="1:56" ht="77.650000000000006" customHeight="1">
      <c r="A4" s="223" t="s">
        <v>537</v>
      </c>
    </row>
    <row r="5" spans="1:56" s="158" customFormat="1" ht="409.35" customHeight="1">
      <c r="A5" s="222" t="s">
        <v>550</v>
      </c>
    </row>
    <row r="6" spans="1:56" s="158" customFormat="1" ht="20.100000000000001" customHeight="1">
      <c r="A6" s="222" t="s">
        <v>542</v>
      </c>
    </row>
    <row r="7" spans="1:56" s="158" customFormat="1" ht="20.100000000000001" customHeight="1">
      <c r="A7" s="235" t="s">
        <v>551</v>
      </c>
    </row>
    <row r="8" spans="1:56" s="158" customFormat="1" ht="20.100000000000001" customHeight="1">
      <c r="A8" s="235" t="s">
        <v>552</v>
      </c>
    </row>
    <row r="9" spans="1:56" ht="18.75">
      <c r="A9" s="235" t="s">
        <v>553</v>
      </c>
    </row>
    <row r="10" spans="1:56" ht="56.25">
      <c r="A10" s="225" t="s">
        <v>543</v>
      </c>
    </row>
    <row r="11" spans="1:56" ht="18.75">
      <c r="A11" s="226" t="s">
        <v>544</v>
      </c>
    </row>
    <row r="12" spans="1:56" ht="18.75">
      <c r="A12" s="226" t="s">
        <v>549</v>
      </c>
    </row>
    <row r="13" spans="1:56" ht="18.75">
      <c r="A13" s="226" t="s">
        <v>545</v>
      </c>
    </row>
    <row r="14" spans="1:56" ht="18.75">
      <c r="A14" s="226" t="s">
        <v>546</v>
      </c>
    </row>
    <row r="15" spans="1:56" ht="18.75">
      <c r="A15" s="226" t="s">
        <v>547</v>
      </c>
    </row>
    <row r="16" spans="1:56" ht="41.65" customHeight="1">
      <c r="A16" s="226" t="s">
        <v>539</v>
      </c>
    </row>
    <row r="17" spans="1:1" ht="18.75">
      <c r="A17" s="226"/>
    </row>
    <row r="18" spans="1:1" ht="18.75">
      <c r="A18" s="226" t="s">
        <v>548</v>
      </c>
    </row>
    <row r="19" spans="1:1" ht="18.75">
      <c r="A19" s="226" t="s">
        <v>540</v>
      </c>
    </row>
    <row r="20" spans="1:1" ht="18.75">
      <c r="A20" s="226"/>
    </row>
    <row r="21" spans="1:1" ht="26.1" customHeight="1">
      <c r="A21" s="226" t="s">
        <v>541</v>
      </c>
    </row>
    <row r="22" spans="1:1" ht="20.25">
      <c r="A22" s="224"/>
    </row>
  </sheetData>
  <sheetProtection selectLockedCells="1" selectUnlockedCells="1"/>
  <printOptions horizontalCentered="1"/>
  <pageMargins left="0.19685039370078741" right="0.19685039370078741" top="0.19685039370078741" bottom="0.15748031496062992" header="0.11811023622047245" footer="0.11811023622047245"/>
  <pageSetup paperSize="8" scale="90" firstPageNumber="0" orientation="landscape" r:id="rId1"/>
  <headerFooter alignWithMargins="0">
    <oddHeader>&amp;R 1/a. számú melléklet az  Állami légiközlekedési alapképzési szak tantervéhez</odd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17</vt:i4>
      </vt:variant>
    </vt:vector>
  </HeadingPairs>
  <TitlesOfParts>
    <vt:vector size="26" baseType="lpstr">
      <vt:lpstr>ÁLK_ALAPOZÓ</vt:lpstr>
      <vt:lpstr>LJV_RGV</vt:lpstr>
      <vt:lpstr>LJV_HEV</vt:lpstr>
      <vt:lpstr>KRI_ATC</vt:lpstr>
      <vt:lpstr>KRI_ADC</vt:lpstr>
      <vt:lpstr>KRM_AVI</vt:lpstr>
      <vt:lpstr>KRM_RSH</vt:lpstr>
      <vt:lpstr>Elotanulmanyi rend</vt:lpstr>
      <vt:lpstr>Gyak_rep kovetelmenyek</vt:lpstr>
      <vt:lpstr>'Gyak_rep kovetelmenyek'!_Toc192434765</vt:lpstr>
      <vt:lpstr>ÁLK_ALAPOZÓ!Nyomtatási_terület</vt:lpstr>
      <vt:lpstr>KRI_ADC!Nyomtatási_terület</vt:lpstr>
      <vt:lpstr>KRI_ATC!Nyomtatási_terület</vt:lpstr>
      <vt:lpstr>KRM_AVI!Nyomtatási_terület</vt:lpstr>
      <vt:lpstr>KRM_RSH!Nyomtatási_terület</vt:lpstr>
      <vt:lpstr>LJV_HEV!Nyomtatási_terület</vt:lpstr>
      <vt:lpstr>LJV_RGV!Nyomtatási_terület</vt:lpstr>
      <vt:lpstr>ÁLK_ALAPOZÓ!Print_Area</vt:lpstr>
      <vt:lpstr>'Elotanulmanyi rend'!Print_Area</vt:lpstr>
      <vt:lpstr>'Gyak_rep kovetelmenyek'!Print_Area</vt:lpstr>
      <vt:lpstr>KRI_ADC!Print_Area</vt:lpstr>
      <vt:lpstr>KRI_ATC!Print_Area</vt:lpstr>
      <vt:lpstr>KRM_AVI!Print_Area</vt:lpstr>
      <vt:lpstr>KRM_RSH!Print_Area</vt:lpstr>
      <vt:lpstr>LJV_HEV!Print_Area</vt:lpstr>
      <vt:lpstr>LJV_RGV!Print_Area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Érvényes 2020_2021 tanévtől</dc:title>
  <dc:creator>Dr. Palik Matyas</dc:creator>
  <cp:keywords>ÁLSZ óra és vizsgaterv</cp:keywords>
  <cp:lastModifiedBy>Szántai Renáta</cp:lastModifiedBy>
  <cp:lastPrinted>2020-06-08T07:04:41Z</cp:lastPrinted>
  <dcterms:created xsi:type="dcterms:W3CDTF">2013-03-06T07:49:00Z</dcterms:created>
  <dcterms:modified xsi:type="dcterms:W3CDTF">2022-09-22T06:15:55Z</dcterms:modified>
</cp:coreProperties>
</file>